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0520" windowHeight="3765"/>
  </bookViews>
  <sheets>
    <sheet name="Załącznik nr 2 Część 1" sheetId="1" r:id="rId1"/>
    <sheet name="Załącznik nr 2 Część 2" sheetId="2" r:id="rId2"/>
  </sheets>
  <calcPr calcId="145621"/>
</workbook>
</file>

<file path=xl/calcChain.xml><?xml version="1.0" encoding="utf-8"?>
<calcChain xmlns="http://schemas.openxmlformats.org/spreadsheetml/2006/main">
  <c r="G47" i="1" l="1"/>
  <c r="G43" i="1"/>
  <c r="K43" i="1" s="1"/>
  <c r="G44" i="1"/>
  <c r="K44" i="1" s="1"/>
  <c r="G42" i="1"/>
  <c r="K42" i="1" s="1"/>
  <c r="M43" i="1" l="1"/>
  <c r="N43" i="1" s="1"/>
  <c r="M42" i="1"/>
  <c r="N42" i="1" s="1"/>
  <c r="M44" i="1"/>
  <c r="N44" i="1" s="1"/>
  <c r="G44" i="2"/>
  <c r="K44" i="2" s="1"/>
  <c r="M44" i="2" s="1"/>
  <c r="K43" i="2"/>
  <c r="M43" i="2" s="1"/>
  <c r="G43" i="2"/>
  <c r="G42" i="2"/>
  <c r="K42" i="2" s="1"/>
  <c r="M42" i="2" s="1"/>
  <c r="K40" i="2"/>
  <c r="G40" i="2"/>
  <c r="G39" i="2"/>
  <c r="K39" i="2" s="1"/>
  <c r="M39" i="2" s="1"/>
  <c r="K38" i="2"/>
  <c r="G38" i="2"/>
  <c r="G36" i="2"/>
  <c r="K36" i="2" s="1"/>
  <c r="M36" i="2" s="1"/>
  <c r="K35" i="2"/>
  <c r="G35" i="2"/>
  <c r="G34" i="2"/>
  <c r="K34" i="2" s="1"/>
  <c r="M34" i="2" s="1"/>
  <c r="K32" i="2"/>
  <c r="G32" i="2"/>
  <c r="G31" i="2"/>
  <c r="K31" i="2" s="1"/>
  <c r="M31" i="2" s="1"/>
  <c r="K30" i="2"/>
  <c r="G30" i="2"/>
  <c r="G28" i="2"/>
  <c r="K28" i="2" s="1"/>
  <c r="M28" i="2" s="1"/>
  <c r="K27" i="2"/>
  <c r="G27" i="2"/>
  <c r="G26" i="2"/>
  <c r="K26" i="2" s="1"/>
  <c r="K24" i="2"/>
  <c r="G24" i="2"/>
  <c r="G23" i="2"/>
  <c r="K23" i="2" s="1"/>
  <c r="M23" i="2" s="1"/>
  <c r="K22" i="2"/>
  <c r="G22" i="2"/>
  <c r="G20" i="2"/>
  <c r="K20" i="2" s="1"/>
  <c r="K19" i="2"/>
  <c r="M19" i="2" s="1"/>
  <c r="G19" i="2"/>
  <c r="G18" i="2"/>
  <c r="K18" i="2" s="1"/>
  <c r="K16" i="2"/>
  <c r="M16" i="2" s="1"/>
  <c r="G16" i="2"/>
  <c r="G15" i="2"/>
  <c r="K15" i="2" s="1"/>
  <c r="K14" i="2"/>
  <c r="G14" i="2"/>
  <c r="K9" i="2"/>
  <c r="K8" i="2"/>
  <c r="M8" i="2" s="1"/>
  <c r="K10" i="2" l="1"/>
  <c r="K45" i="2" s="1"/>
  <c r="N8" i="2"/>
  <c r="M15" i="2"/>
  <c r="M18" i="2"/>
  <c r="N18" i="2" s="1"/>
  <c r="M20" i="2"/>
  <c r="N20" i="2" s="1"/>
  <c r="M22" i="2"/>
  <c r="N22" i="2" s="1"/>
  <c r="M24" i="2"/>
  <c r="N24" i="2" s="1"/>
  <c r="M27" i="2"/>
  <c r="N27" i="2" s="1"/>
  <c r="M30" i="2"/>
  <c r="N30" i="2" s="1"/>
  <c r="M32" i="2"/>
  <c r="N32" i="2" s="1"/>
  <c r="M35" i="2"/>
  <c r="N35" i="2" s="1"/>
  <c r="M38" i="2"/>
  <c r="N38" i="2" s="1"/>
  <c r="M40" i="2"/>
  <c r="N40" i="2" s="1"/>
  <c r="K47" i="2"/>
  <c r="M9" i="2"/>
  <c r="N9" i="2" s="1"/>
  <c r="N16" i="2"/>
  <c r="N19" i="2"/>
  <c r="N23" i="2"/>
  <c r="N28" i="2"/>
  <c r="N31" i="2"/>
  <c r="N34" i="2"/>
  <c r="N36" i="2"/>
  <c r="N39" i="2"/>
  <c r="N42" i="2"/>
  <c r="N43" i="2"/>
  <c r="N44" i="2"/>
  <c r="K46" i="2"/>
  <c r="M14" i="2"/>
  <c r="M26" i="2"/>
  <c r="N26" i="2" s="1"/>
  <c r="G32" i="1"/>
  <c r="K32" i="1" s="1"/>
  <c r="M32" i="1" s="1"/>
  <c r="G31" i="1"/>
  <c r="K31" i="1" s="1"/>
  <c r="M31" i="1" s="1"/>
  <c r="G30" i="1"/>
  <c r="K30" i="1" s="1"/>
  <c r="M30" i="1" s="1"/>
  <c r="G24" i="1"/>
  <c r="K24" i="1" s="1"/>
  <c r="M24" i="1" s="1"/>
  <c r="G23" i="1"/>
  <c r="K23" i="1" s="1"/>
  <c r="M23" i="1" s="1"/>
  <c r="G22" i="1"/>
  <c r="K22" i="1" s="1"/>
  <c r="M22" i="1" s="1"/>
  <c r="K48" i="2" l="1"/>
  <c r="M46" i="2"/>
  <c r="N14" i="2"/>
  <c r="N46" i="2" s="1"/>
  <c r="M47" i="2"/>
  <c r="N15" i="2"/>
  <c r="N47" i="2" s="1"/>
  <c r="N10" i="2"/>
  <c r="N45" i="2" s="1"/>
  <c r="M10" i="2"/>
  <c r="M45" i="2" s="1"/>
  <c r="N30" i="1"/>
  <c r="N31" i="1"/>
  <c r="N32" i="1"/>
  <c r="N22" i="1"/>
  <c r="N23" i="1"/>
  <c r="N24" i="1"/>
  <c r="K9" i="1"/>
  <c r="K8" i="1"/>
  <c r="M8" i="1" s="1"/>
  <c r="M48" i="2" l="1"/>
  <c r="N48" i="2"/>
  <c r="M9" i="1"/>
  <c r="N9" i="1" s="1"/>
  <c r="N8" i="1"/>
  <c r="G48" i="1"/>
  <c r="G46" i="1"/>
  <c r="K46" i="1" s="1"/>
  <c r="M46" i="1" s="1"/>
  <c r="G36" i="1"/>
  <c r="G35" i="1"/>
  <c r="K35" i="1" s="1"/>
  <c r="M35" i="1" s="1"/>
  <c r="G34" i="1"/>
  <c r="K34" i="1" s="1"/>
  <c r="M34" i="1" s="1"/>
  <c r="G28" i="1"/>
  <c r="G27" i="1"/>
  <c r="K27" i="1" s="1"/>
  <c r="M27" i="1" s="1"/>
  <c r="G26" i="1"/>
  <c r="K26" i="1" s="1"/>
  <c r="M26" i="1" s="1"/>
  <c r="G20" i="1"/>
  <c r="G19" i="1"/>
  <c r="K19" i="1" s="1"/>
  <c r="G18" i="1"/>
  <c r="K18" i="1" s="1"/>
  <c r="G40" i="1"/>
  <c r="K40" i="1" s="1"/>
  <c r="M40" i="1" s="1"/>
  <c r="G38" i="1"/>
  <c r="K38" i="1" s="1"/>
  <c r="M38" i="1" s="1"/>
  <c r="G16" i="1"/>
  <c r="G15" i="1"/>
  <c r="K15" i="1" s="1"/>
  <c r="G14" i="1"/>
  <c r="K14" i="1" s="1"/>
  <c r="G39" i="1"/>
  <c r="K50" i="1" l="1"/>
  <c r="M14" i="1"/>
  <c r="N14" i="1" s="1"/>
  <c r="M15" i="1"/>
  <c r="N15" i="1" s="1"/>
  <c r="M18" i="1"/>
  <c r="M19" i="1"/>
  <c r="N40" i="1"/>
  <c r="N26" i="1"/>
  <c r="N35" i="1"/>
  <c r="N27" i="1"/>
  <c r="N46" i="1"/>
  <c r="N38" i="1"/>
  <c r="N34" i="1"/>
  <c r="K39" i="1"/>
  <c r="M39" i="1" s="1"/>
  <c r="K47" i="1"/>
  <c r="M47" i="1" s="1"/>
  <c r="K48" i="1"/>
  <c r="M48" i="1" s="1"/>
  <c r="K36" i="1"/>
  <c r="M36" i="1" s="1"/>
  <c r="K28" i="1"/>
  <c r="M28" i="1" s="1"/>
  <c r="K20" i="1"/>
  <c r="M20" i="1" s="1"/>
  <c r="K16" i="1"/>
  <c r="M16" i="1" s="1"/>
  <c r="K10" i="1"/>
  <c r="K49" i="1" s="1"/>
  <c r="K51" i="1" l="1"/>
  <c r="M50" i="1"/>
  <c r="N18" i="1"/>
  <c r="M51" i="1"/>
  <c r="N19" i="1"/>
  <c r="N50" i="1"/>
  <c r="N28" i="1"/>
  <c r="N39" i="1"/>
  <c r="N36" i="1"/>
  <c r="N16" i="1"/>
  <c r="N48" i="1"/>
  <c r="N20" i="1"/>
  <c r="N47" i="1"/>
  <c r="M10" i="1"/>
  <c r="M49" i="1" s="1"/>
  <c r="N10" i="1"/>
  <c r="N49" i="1" s="1"/>
  <c r="N51" i="1" l="1"/>
  <c r="N52" i="1" s="1"/>
  <c r="K52" i="1"/>
  <c r="M52" i="1"/>
</calcChain>
</file>

<file path=xl/sharedStrings.xml><?xml version="1.0" encoding="utf-8"?>
<sst xmlns="http://schemas.openxmlformats.org/spreadsheetml/2006/main" count="427" uniqueCount="58">
  <si>
    <t>Wartość netto [zł]</t>
  </si>
  <si>
    <t>Sprzedaż</t>
  </si>
  <si>
    <t>bez akcyzy</t>
  </si>
  <si>
    <t>kWh</t>
  </si>
  <si>
    <t>gr/kWh</t>
  </si>
  <si>
    <t>Opłata abonamentowa</t>
  </si>
  <si>
    <t>zł/m-c</t>
  </si>
  <si>
    <t>Dystrybucja</t>
  </si>
  <si>
    <t>Opłata stała</t>
  </si>
  <si>
    <t>Opłata zmienna</t>
  </si>
  <si>
    <t>Grupa taryfowa dystrybucyjna W-4</t>
  </si>
  <si>
    <t>Grupa taryfowa dystrybucyjna W-5.1</t>
  </si>
  <si>
    <t>gr/(kWh/h) za h</t>
  </si>
  <si>
    <t>sprzedaż</t>
  </si>
  <si>
    <t>Opis składników opłat</t>
  </si>
  <si>
    <t>Zużycie w okresie trwania umowy [kWh]</t>
  </si>
  <si>
    <t>Liczba liczników</t>
  </si>
  <si>
    <t>Liczba miesięcy</t>
  </si>
  <si>
    <t>Wielkość</t>
  </si>
  <si>
    <t>Cena jednostkowa netto
(należy podać z dokładnością do max. trzech miejsc po przecinku)</t>
  </si>
  <si>
    <t>x</t>
  </si>
  <si>
    <t>Zużycie [kWh]</t>
  </si>
  <si>
    <t>Moc umowna</t>
  </si>
  <si>
    <t>Jednostka wielkości</t>
  </si>
  <si>
    <t>m-c x l.liczników</t>
  </si>
  <si>
    <t>(kWh/h) za h = moc umowna x 365 dni x 24 h</t>
  </si>
  <si>
    <t>Jednostka ceny jednostkowej</t>
  </si>
  <si>
    <t>Cena jednostkowa netto 
(należy podać z dokładnością do max. trzech miejsc po przecinku)</t>
  </si>
  <si>
    <t>Grupa taryfowa dystrybucyjna W-1</t>
  </si>
  <si>
    <t>Grupa taryfowa dystrybucyjna W-6.1</t>
  </si>
  <si>
    <t xml:space="preserve">Suma opłat za paliwo gazowe </t>
  </si>
  <si>
    <t>Uśredniona  cena paliwa gazowego dla wszystkich taryf</t>
  </si>
  <si>
    <t>Formularz cenowy</t>
  </si>
  <si>
    <t>Część 1</t>
  </si>
  <si>
    <t>Wartość brutto [zł]</t>
  </si>
  <si>
    <t>Suma opłat za paliwo gazowe [zł]</t>
  </si>
  <si>
    <t>Suma opłat abonamentowych  -sprzedaż [zł]</t>
  </si>
  <si>
    <t>Całkowite koszty dystrybucji = opłata stała + zmienna [zł]</t>
  </si>
  <si>
    <t>Razem [zł]</t>
  </si>
  <si>
    <t>** Podatek VAT powinien zostać wyliczony zgodnie z obowiązującymi w dniu składania ofert przepisami prawa, z dokładnością do dwóch miejsc po przecinku.</t>
  </si>
  <si>
    <t>Wartość Vat</t>
  </si>
  <si>
    <t>Grupa taryfowa dystrybucyjna W-2.1</t>
  </si>
  <si>
    <t>Grupa taryfowa dystrybucyjna W-2.2</t>
  </si>
  <si>
    <t>Grupa taryfowa dystrybucyjna W-3.6</t>
  </si>
  <si>
    <t>Grupa taryfowa dystrybucyjna W-3.9</t>
  </si>
  <si>
    <t>Stawka podatku Vat</t>
  </si>
  <si>
    <t>…………..</t>
  </si>
  <si>
    <t xml:space="preserve">podpis Wykonawcy </t>
  </si>
  <si>
    <t>Numer postępowania: 07/2017/GAZ/POWIAT/TRZEBNICA</t>
  </si>
  <si>
    <t xml:space="preserve">zawierająca akcyzę </t>
  </si>
  <si>
    <t>Część 2</t>
  </si>
  <si>
    <r>
      <t>Załącznik nr  2 do Formularza oferty</t>
    </r>
    <r>
      <rPr>
        <i/>
        <sz val="10"/>
        <rFont val="Calibri"/>
        <family val="2"/>
        <charset val="238"/>
      </rPr>
      <t>.</t>
    </r>
  </si>
  <si>
    <t>Grupa taryfowa dystrybucyjna W-6.1 - okres 9 miesięcy</t>
  </si>
  <si>
    <t>Grupa taryfowa dystrybucyjna W-5.1- okres 9 miesięcy</t>
  </si>
  <si>
    <t xml:space="preserve">Grupa taryfowa dystrybucyjna W-5.1 </t>
  </si>
  <si>
    <t>(kWh/h) za h = moc umowna x 273 dni x 24 h</t>
  </si>
  <si>
    <t>Kompleksowa dostawa gazu ziemnego 
dla Powiatu Trzebnickiego i jego jednostek organizacyjnych 
oraz dla Szpitala imienia Świętej Jadwigi Śląskiej w Trzebnicy
 w okresie od 01.11.2017 do 31.10.2018 r.</t>
  </si>
  <si>
    <t>Kompleksowa dostawa gazu ziemnego 
dla Powiatu Trzebnickiego i jego jednostek organizacyjnych 
oraz dla Szpitala imienia Świętej Jadwigi Śląskiej w Trzebnicy
 w okresie od 01.11.2018 do 31.10.2019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</si>
</sst>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name val="Arial Narrow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7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4" fontId="2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4" fontId="1" fillId="5" borderId="3" xfId="0" applyNumberFormat="1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0" fillId="5" borderId="0" xfId="0" applyFill="1"/>
    <xf numFmtId="164" fontId="2" fillId="3" borderId="10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4" borderId="3" xfId="0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4" fontId="14" fillId="2" borderId="3" xfId="0" applyNumberFormat="1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3" fontId="11" fillId="5" borderId="3" xfId="0" applyNumberFormat="1" applyFont="1" applyFill="1" applyBorder="1" applyAlignment="1">
      <alignment horizontal="center" vertical="center"/>
    </xf>
    <xf numFmtId="4" fontId="11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3" fillId="6" borderId="0" xfId="0" applyFont="1" applyFill="1" applyAlignment="1">
      <alignment vertical="center"/>
    </xf>
    <xf numFmtId="0" fontId="0" fillId="6" borderId="0" xfId="0" applyFill="1" applyBorder="1"/>
    <xf numFmtId="0" fontId="2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4" fontId="3" fillId="6" borderId="0" xfId="0" applyNumberFormat="1" applyFont="1" applyFill="1" applyBorder="1" applyAlignment="1">
      <alignment vertical="center" wrapText="1"/>
    </xf>
    <xf numFmtId="9" fontId="3" fillId="6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workbookViewId="0">
      <selection activeCell="B5" sqref="B5:O5"/>
    </sheetView>
  </sheetViews>
  <sheetFormatPr defaultRowHeight="15" x14ac:dyDescent="0.25"/>
  <cols>
    <col min="2" max="2" width="15.140625" customWidth="1"/>
    <col min="3" max="3" width="7.5703125" customWidth="1"/>
    <col min="4" max="4" width="8.7109375" customWidth="1"/>
    <col min="5" max="5" width="10.7109375" style="29" customWidth="1"/>
    <col min="6" max="6" width="10" customWidth="1"/>
    <col min="7" max="7" width="10.85546875" style="29" bestFit="1" customWidth="1"/>
    <col min="8" max="8" width="13.140625" customWidth="1"/>
    <col min="9" max="9" width="17.5703125" customWidth="1"/>
    <col min="10" max="10" width="10.42578125" customWidth="1"/>
    <col min="11" max="11" width="14.5703125" customWidth="1"/>
    <col min="12" max="12" width="7.5703125" customWidth="1"/>
    <col min="13" max="13" width="11" customWidth="1"/>
    <col min="14" max="14" width="12.5703125" customWidth="1"/>
  </cols>
  <sheetData>
    <row r="1" spans="1:15" x14ac:dyDescent="0.25">
      <c r="B1" t="s">
        <v>48</v>
      </c>
      <c r="H1" s="88" t="s">
        <v>51</v>
      </c>
    </row>
    <row r="3" spans="1:15" s="12" customFormat="1" ht="15" customHeight="1" x14ac:dyDescent="0.25">
      <c r="B3" s="12" t="s">
        <v>32</v>
      </c>
      <c r="E3" s="48"/>
      <c r="F3" s="11"/>
      <c r="G3" s="11"/>
      <c r="H3" s="11"/>
      <c r="I3" s="25"/>
      <c r="J3" s="11"/>
      <c r="K3" s="25"/>
      <c r="L3" s="25"/>
      <c r="M3" s="25"/>
    </row>
    <row r="4" spans="1:15" s="12" customFormat="1" ht="15" customHeight="1" x14ac:dyDescent="0.25">
      <c r="E4" s="48"/>
      <c r="F4" s="11" t="s">
        <v>33</v>
      </c>
      <c r="G4" s="11"/>
      <c r="H4" s="11"/>
      <c r="I4" s="25"/>
      <c r="J4" s="11"/>
      <c r="K4" s="25"/>
      <c r="L4" s="25"/>
      <c r="M4" s="25"/>
    </row>
    <row r="5" spans="1:15" s="12" customFormat="1" ht="15" customHeight="1" x14ac:dyDescent="0.25">
      <c r="B5" s="89" t="s">
        <v>56</v>
      </c>
      <c r="C5" s="90"/>
      <c r="D5" s="90"/>
      <c r="E5" s="91"/>
      <c r="F5" s="92"/>
      <c r="G5" s="92"/>
      <c r="H5" s="92"/>
      <c r="I5" s="93"/>
      <c r="J5" s="94"/>
      <c r="K5" s="93"/>
      <c r="L5" s="93"/>
      <c r="M5" s="93"/>
      <c r="N5" s="90"/>
      <c r="O5" s="90"/>
    </row>
    <row r="6" spans="1:15" s="12" customFormat="1" ht="15" customHeight="1" x14ac:dyDescent="0.25">
      <c r="E6" s="48"/>
      <c r="F6" s="11"/>
      <c r="G6" s="11"/>
      <c r="H6" s="11"/>
      <c r="I6" s="25"/>
      <c r="J6" s="11"/>
      <c r="K6" s="25"/>
      <c r="L6" s="25"/>
      <c r="M6" s="25"/>
    </row>
    <row r="7" spans="1:15" s="12" customFormat="1" ht="67.5" x14ac:dyDescent="0.25">
      <c r="E7" s="49"/>
      <c r="F7" s="21" t="s">
        <v>14</v>
      </c>
      <c r="G7" s="21"/>
      <c r="H7" s="21" t="s">
        <v>15</v>
      </c>
      <c r="I7" s="21" t="s">
        <v>27</v>
      </c>
      <c r="J7" s="21" t="s">
        <v>26</v>
      </c>
      <c r="K7" s="21" t="s">
        <v>0</v>
      </c>
      <c r="L7" s="21" t="s">
        <v>45</v>
      </c>
      <c r="M7" s="21" t="s">
        <v>40</v>
      </c>
      <c r="N7" s="21" t="s">
        <v>34</v>
      </c>
    </row>
    <row r="8" spans="1:15" ht="67.5" x14ac:dyDescent="0.25">
      <c r="E8" s="7" t="s">
        <v>13</v>
      </c>
      <c r="F8" s="10" t="s">
        <v>31</v>
      </c>
      <c r="G8" s="10" t="s">
        <v>2</v>
      </c>
      <c r="H8" s="66">
        <v>2777507.13</v>
      </c>
      <c r="I8" s="46"/>
      <c r="J8" s="32" t="s">
        <v>4</v>
      </c>
      <c r="K8" s="45">
        <f>(H8*I8)/100</f>
        <v>0</v>
      </c>
      <c r="L8" s="63"/>
      <c r="M8" s="45">
        <f>K8*L8</f>
        <v>0</v>
      </c>
      <c r="N8" s="45">
        <f>K8+M8</f>
        <v>0</v>
      </c>
    </row>
    <row r="9" spans="1:15" ht="67.5" x14ac:dyDescent="0.25">
      <c r="E9" s="7" t="s">
        <v>13</v>
      </c>
      <c r="F9" s="10" t="s">
        <v>31</v>
      </c>
      <c r="G9" s="8" t="s">
        <v>49</v>
      </c>
      <c r="H9" s="67">
        <v>2210499.818</v>
      </c>
      <c r="I9" s="47"/>
      <c r="J9" s="32" t="s">
        <v>4</v>
      </c>
      <c r="K9" s="45">
        <f>(H9*I9)/100</f>
        <v>0</v>
      </c>
      <c r="L9" s="63"/>
      <c r="M9" s="45">
        <f>K9*L9</f>
        <v>0</v>
      </c>
      <c r="N9" s="45">
        <f>K9+M9</f>
        <v>0</v>
      </c>
    </row>
    <row r="10" spans="1:15" ht="27" x14ac:dyDescent="0.25">
      <c r="E10" s="13"/>
      <c r="F10" s="14"/>
      <c r="G10" s="14"/>
      <c r="H10" s="15"/>
      <c r="I10" s="31" t="s">
        <v>30</v>
      </c>
      <c r="J10" s="9"/>
      <c r="K10" s="45">
        <f>SUM(K8:K9)</f>
        <v>0</v>
      </c>
      <c r="L10" s="45"/>
      <c r="M10" s="45">
        <f>SUM(M8:M9)</f>
        <v>0</v>
      </c>
      <c r="N10" s="45">
        <f>SUM(N8:N9)</f>
        <v>0</v>
      </c>
    </row>
    <row r="11" spans="1:15" x14ac:dyDescent="0.25">
      <c r="A11" s="1"/>
      <c r="B11" s="95"/>
      <c r="C11" s="96"/>
      <c r="D11" s="96"/>
      <c r="E11" s="96"/>
      <c r="F11" s="96"/>
      <c r="G11" s="96"/>
      <c r="H11" s="96"/>
      <c r="I11" s="96"/>
      <c r="J11" s="16"/>
    </row>
    <row r="12" spans="1:15" ht="67.5" x14ac:dyDescent="0.25">
      <c r="A12" s="20"/>
      <c r="B12" s="20"/>
      <c r="C12" s="21" t="s">
        <v>16</v>
      </c>
      <c r="D12" s="44" t="s">
        <v>17</v>
      </c>
      <c r="E12" s="26" t="s">
        <v>21</v>
      </c>
      <c r="F12" s="20" t="s">
        <v>22</v>
      </c>
      <c r="G12" s="26" t="s">
        <v>18</v>
      </c>
      <c r="H12" s="21" t="s">
        <v>23</v>
      </c>
      <c r="I12" s="21" t="s">
        <v>19</v>
      </c>
      <c r="J12" s="21" t="s">
        <v>26</v>
      </c>
      <c r="K12" s="21" t="s">
        <v>0</v>
      </c>
      <c r="L12" s="21" t="s">
        <v>45</v>
      </c>
      <c r="M12" s="21" t="s">
        <v>40</v>
      </c>
      <c r="N12" s="21" t="s">
        <v>34</v>
      </c>
    </row>
    <row r="13" spans="1:15" x14ac:dyDescent="0.25">
      <c r="A13" s="20" t="s">
        <v>28</v>
      </c>
      <c r="B13" s="20"/>
      <c r="C13" s="20"/>
      <c r="D13" s="20"/>
      <c r="E13" s="26"/>
      <c r="F13" s="20"/>
      <c r="G13" s="26"/>
      <c r="H13" s="20"/>
      <c r="I13" s="20"/>
      <c r="J13" s="20"/>
      <c r="K13" s="20"/>
      <c r="L13" s="18"/>
      <c r="M13" s="58"/>
      <c r="N13" s="59"/>
    </row>
    <row r="14" spans="1:15" x14ac:dyDescent="0.25">
      <c r="A14" s="22" t="s">
        <v>1</v>
      </c>
      <c r="B14" s="19" t="s">
        <v>5</v>
      </c>
      <c r="C14" s="68">
        <v>1</v>
      </c>
      <c r="D14" s="69">
        <v>12</v>
      </c>
      <c r="E14" s="34" t="s">
        <v>20</v>
      </c>
      <c r="F14" s="70" t="s">
        <v>20</v>
      </c>
      <c r="G14" s="27">
        <f>C14*D14</f>
        <v>12</v>
      </c>
      <c r="H14" s="23" t="s">
        <v>24</v>
      </c>
      <c r="I14" s="46"/>
      <c r="J14" s="32" t="s">
        <v>6</v>
      </c>
      <c r="K14" s="45">
        <f>G14*I14</f>
        <v>0</v>
      </c>
      <c r="L14" s="63"/>
      <c r="M14" s="45">
        <f>K14*L14</f>
        <v>0</v>
      </c>
      <c r="N14" s="45">
        <f>K14+M14</f>
        <v>0</v>
      </c>
    </row>
    <row r="15" spans="1:15" x14ac:dyDescent="0.25">
      <c r="A15" s="22" t="s">
        <v>7</v>
      </c>
      <c r="B15" s="8" t="s">
        <v>8</v>
      </c>
      <c r="C15" s="71">
        <v>1</v>
      </c>
      <c r="D15" s="69">
        <v>12</v>
      </c>
      <c r="E15" s="34" t="s">
        <v>20</v>
      </c>
      <c r="F15" s="70" t="s">
        <v>20</v>
      </c>
      <c r="G15" s="27">
        <f>C15*D15</f>
        <v>12</v>
      </c>
      <c r="H15" s="23" t="s">
        <v>24</v>
      </c>
      <c r="I15" s="46"/>
      <c r="J15" s="32" t="s">
        <v>6</v>
      </c>
      <c r="K15" s="45">
        <f>G15*I15</f>
        <v>0</v>
      </c>
      <c r="L15" s="63"/>
      <c r="M15" s="45">
        <f t="shared" ref="M15:M48" si="0">K15*L15</f>
        <v>0</v>
      </c>
      <c r="N15" s="45">
        <f t="shared" ref="N15:N16" si="1">K15+M15</f>
        <v>0</v>
      </c>
    </row>
    <row r="16" spans="1:15" x14ac:dyDescent="0.25">
      <c r="A16" s="22" t="s">
        <v>7</v>
      </c>
      <c r="B16" s="19" t="s">
        <v>9</v>
      </c>
      <c r="C16" s="72" t="s">
        <v>20</v>
      </c>
      <c r="D16" s="73" t="s">
        <v>20</v>
      </c>
      <c r="E16" s="74">
        <v>0</v>
      </c>
      <c r="F16" s="70" t="s">
        <v>20</v>
      </c>
      <c r="G16" s="27">
        <f>E16</f>
        <v>0</v>
      </c>
      <c r="H16" s="23" t="s">
        <v>3</v>
      </c>
      <c r="I16" s="46"/>
      <c r="J16" s="32" t="s">
        <v>4</v>
      </c>
      <c r="K16" s="45">
        <f>(G16*I16)/100</f>
        <v>0</v>
      </c>
      <c r="L16" s="63"/>
      <c r="M16" s="45">
        <f t="shared" si="0"/>
        <v>0</v>
      </c>
      <c r="N16" s="45">
        <f t="shared" si="1"/>
        <v>0</v>
      </c>
    </row>
    <row r="17" spans="1:14" x14ac:dyDescent="0.25">
      <c r="A17" s="20" t="s">
        <v>41</v>
      </c>
      <c r="B17" s="20"/>
      <c r="C17" s="75"/>
      <c r="D17" s="75"/>
      <c r="E17" s="76"/>
      <c r="F17" s="75"/>
      <c r="G17" s="26"/>
      <c r="H17" s="20"/>
      <c r="I17" s="20"/>
      <c r="J17" s="20"/>
      <c r="K17" s="51"/>
      <c r="L17" s="64"/>
      <c r="M17" s="51"/>
      <c r="N17" s="51"/>
    </row>
    <row r="18" spans="1:14" x14ac:dyDescent="0.25">
      <c r="A18" s="22" t="s">
        <v>1</v>
      </c>
      <c r="B18" s="19" t="s">
        <v>5</v>
      </c>
      <c r="C18" s="68">
        <v>1</v>
      </c>
      <c r="D18" s="69">
        <v>12</v>
      </c>
      <c r="E18" s="34" t="s">
        <v>20</v>
      </c>
      <c r="F18" s="70" t="s">
        <v>20</v>
      </c>
      <c r="G18" s="27">
        <f>C18*D18</f>
        <v>12</v>
      </c>
      <c r="H18" s="23" t="s">
        <v>24</v>
      </c>
      <c r="I18" s="46"/>
      <c r="J18" s="32" t="s">
        <v>6</v>
      </c>
      <c r="K18" s="45">
        <f>G18*I18</f>
        <v>0</v>
      </c>
      <c r="L18" s="63"/>
      <c r="M18" s="45">
        <f t="shared" si="0"/>
        <v>0</v>
      </c>
      <c r="N18" s="45">
        <f t="shared" ref="N18:N20" si="2">K18+M18</f>
        <v>0</v>
      </c>
    </row>
    <row r="19" spans="1:14" x14ac:dyDescent="0.25">
      <c r="A19" s="22" t="s">
        <v>7</v>
      </c>
      <c r="B19" s="8" t="s">
        <v>8</v>
      </c>
      <c r="C19" s="71">
        <v>1</v>
      </c>
      <c r="D19" s="69">
        <v>12</v>
      </c>
      <c r="E19" s="34" t="s">
        <v>20</v>
      </c>
      <c r="F19" s="70" t="s">
        <v>20</v>
      </c>
      <c r="G19" s="27">
        <f>C19*D19</f>
        <v>12</v>
      </c>
      <c r="H19" s="23" t="s">
        <v>24</v>
      </c>
      <c r="I19" s="46"/>
      <c r="J19" s="32" t="s">
        <v>6</v>
      </c>
      <c r="K19" s="45">
        <f>G19*I19</f>
        <v>0</v>
      </c>
      <c r="L19" s="63"/>
      <c r="M19" s="45">
        <f t="shared" si="0"/>
        <v>0</v>
      </c>
      <c r="N19" s="45">
        <f t="shared" si="2"/>
        <v>0</v>
      </c>
    </row>
    <row r="20" spans="1:14" x14ac:dyDescent="0.25">
      <c r="A20" s="22" t="s">
        <v>7</v>
      </c>
      <c r="B20" s="19" t="s">
        <v>9</v>
      </c>
      <c r="C20" s="72" t="s">
        <v>20</v>
      </c>
      <c r="D20" s="73" t="s">
        <v>20</v>
      </c>
      <c r="E20" s="74">
        <v>7348</v>
      </c>
      <c r="F20" s="70" t="s">
        <v>20</v>
      </c>
      <c r="G20" s="27">
        <f>E20</f>
        <v>7348</v>
      </c>
      <c r="H20" s="23" t="s">
        <v>3</v>
      </c>
      <c r="I20" s="46"/>
      <c r="J20" s="32" t="s">
        <v>4</v>
      </c>
      <c r="K20" s="45">
        <f>(G20*I20)/100</f>
        <v>0</v>
      </c>
      <c r="L20" s="63"/>
      <c r="M20" s="45">
        <f t="shared" si="0"/>
        <v>0</v>
      </c>
      <c r="N20" s="45">
        <f t="shared" si="2"/>
        <v>0</v>
      </c>
    </row>
    <row r="21" spans="1:14" x14ac:dyDescent="0.25">
      <c r="A21" s="52" t="s">
        <v>42</v>
      </c>
      <c r="B21" s="53"/>
      <c r="C21" s="77"/>
      <c r="D21" s="78"/>
      <c r="E21" s="79"/>
      <c r="F21" s="80"/>
      <c r="G21" s="55"/>
      <c r="H21" s="54"/>
      <c r="I21" s="56"/>
      <c r="J21" s="57"/>
      <c r="K21" s="51"/>
      <c r="L21" s="64"/>
      <c r="M21" s="51"/>
      <c r="N21" s="51"/>
    </row>
    <row r="22" spans="1:14" x14ac:dyDescent="0.25">
      <c r="A22" s="22" t="s">
        <v>1</v>
      </c>
      <c r="B22" s="19" t="s">
        <v>5</v>
      </c>
      <c r="C22" s="68"/>
      <c r="D22" s="69"/>
      <c r="E22" s="34" t="s">
        <v>20</v>
      </c>
      <c r="F22" s="70" t="s">
        <v>20</v>
      </c>
      <c r="G22" s="27">
        <f>C22*D22</f>
        <v>0</v>
      </c>
      <c r="H22" s="23" t="s">
        <v>24</v>
      </c>
      <c r="I22" s="46"/>
      <c r="J22" s="32" t="s">
        <v>6</v>
      </c>
      <c r="K22" s="45">
        <f>G22*I22</f>
        <v>0</v>
      </c>
      <c r="L22" s="63"/>
      <c r="M22" s="45">
        <f t="shared" si="0"/>
        <v>0</v>
      </c>
      <c r="N22" s="45">
        <f t="shared" ref="N22:N24" si="3">K22+M22</f>
        <v>0</v>
      </c>
    </row>
    <row r="23" spans="1:14" x14ac:dyDescent="0.25">
      <c r="A23" s="22" t="s">
        <v>7</v>
      </c>
      <c r="B23" s="8" t="s">
        <v>8</v>
      </c>
      <c r="C23" s="71"/>
      <c r="D23" s="69"/>
      <c r="E23" s="34" t="s">
        <v>20</v>
      </c>
      <c r="F23" s="70" t="s">
        <v>20</v>
      </c>
      <c r="G23" s="27">
        <f>C23*D23</f>
        <v>0</v>
      </c>
      <c r="H23" s="23" t="s">
        <v>24</v>
      </c>
      <c r="I23" s="46"/>
      <c r="J23" s="32" t="s">
        <v>6</v>
      </c>
      <c r="K23" s="45">
        <f>G23*I23</f>
        <v>0</v>
      </c>
      <c r="L23" s="63"/>
      <c r="M23" s="45">
        <f t="shared" si="0"/>
        <v>0</v>
      </c>
      <c r="N23" s="45">
        <f t="shared" si="3"/>
        <v>0</v>
      </c>
    </row>
    <row r="24" spans="1:14" x14ac:dyDescent="0.25">
      <c r="A24" s="22" t="s">
        <v>7</v>
      </c>
      <c r="B24" s="19" t="s">
        <v>9</v>
      </c>
      <c r="C24" s="72" t="s">
        <v>20</v>
      </c>
      <c r="D24" s="73" t="s">
        <v>20</v>
      </c>
      <c r="E24" s="74"/>
      <c r="F24" s="70" t="s">
        <v>20</v>
      </c>
      <c r="G24" s="27">
        <f>E24</f>
        <v>0</v>
      </c>
      <c r="H24" s="23" t="s">
        <v>3</v>
      </c>
      <c r="I24" s="46"/>
      <c r="J24" s="32" t="s">
        <v>4</v>
      </c>
      <c r="K24" s="45">
        <f>(G24*I24)/100</f>
        <v>0</v>
      </c>
      <c r="L24" s="63"/>
      <c r="M24" s="45">
        <f t="shared" si="0"/>
        <v>0</v>
      </c>
      <c r="N24" s="45">
        <f t="shared" si="3"/>
        <v>0</v>
      </c>
    </row>
    <row r="25" spans="1:14" x14ac:dyDescent="0.25">
      <c r="A25" s="20" t="s">
        <v>43</v>
      </c>
      <c r="B25" s="20"/>
      <c r="C25" s="75"/>
      <c r="D25" s="75"/>
      <c r="E25" s="76"/>
      <c r="F25" s="75"/>
      <c r="G25" s="26"/>
      <c r="H25" s="20"/>
      <c r="I25" s="20"/>
      <c r="J25" s="20"/>
      <c r="K25" s="51"/>
      <c r="L25" s="64"/>
      <c r="M25" s="51"/>
      <c r="N25" s="51"/>
    </row>
    <row r="26" spans="1:14" x14ac:dyDescent="0.25">
      <c r="A26" s="22" t="s">
        <v>1</v>
      </c>
      <c r="B26" s="19" t="s">
        <v>5</v>
      </c>
      <c r="C26" s="68">
        <v>2</v>
      </c>
      <c r="D26" s="69">
        <v>12</v>
      </c>
      <c r="E26" s="34" t="s">
        <v>20</v>
      </c>
      <c r="F26" s="70" t="s">
        <v>20</v>
      </c>
      <c r="G26" s="27">
        <f>C26*D26</f>
        <v>24</v>
      </c>
      <c r="H26" s="23" t="s">
        <v>24</v>
      </c>
      <c r="I26" s="46"/>
      <c r="J26" s="32" t="s">
        <v>6</v>
      </c>
      <c r="K26" s="45">
        <f>G26*I26</f>
        <v>0</v>
      </c>
      <c r="L26" s="63"/>
      <c r="M26" s="45">
        <f t="shared" si="0"/>
        <v>0</v>
      </c>
      <c r="N26" s="45">
        <f t="shared" ref="N26:N28" si="4">K26+M26</f>
        <v>0</v>
      </c>
    </row>
    <row r="27" spans="1:14" x14ac:dyDescent="0.25">
      <c r="A27" s="22" t="s">
        <v>7</v>
      </c>
      <c r="B27" s="8" t="s">
        <v>8</v>
      </c>
      <c r="C27" s="71">
        <v>2</v>
      </c>
      <c r="D27" s="69">
        <v>12</v>
      </c>
      <c r="E27" s="34" t="s">
        <v>20</v>
      </c>
      <c r="F27" s="70" t="s">
        <v>20</v>
      </c>
      <c r="G27" s="27">
        <f>C27*D27</f>
        <v>24</v>
      </c>
      <c r="H27" s="23" t="s">
        <v>24</v>
      </c>
      <c r="I27" s="46"/>
      <c r="J27" s="32" t="s">
        <v>6</v>
      </c>
      <c r="K27" s="45">
        <f>G27*I27</f>
        <v>0</v>
      </c>
      <c r="L27" s="63"/>
      <c r="M27" s="45">
        <f t="shared" si="0"/>
        <v>0</v>
      </c>
      <c r="N27" s="45">
        <f t="shared" si="4"/>
        <v>0</v>
      </c>
    </row>
    <row r="28" spans="1:14" x14ac:dyDescent="0.25">
      <c r="A28" s="22" t="s">
        <v>7</v>
      </c>
      <c r="B28" s="19" t="s">
        <v>9</v>
      </c>
      <c r="C28" s="72" t="s">
        <v>20</v>
      </c>
      <c r="D28" s="73" t="s">
        <v>20</v>
      </c>
      <c r="E28" s="74">
        <v>174466.88</v>
      </c>
      <c r="F28" s="70" t="s">
        <v>20</v>
      </c>
      <c r="G28" s="27">
        <f>E28</f>
        <v>174466.88</v>
      </c>
      <c r="H28" s="23" t="s">
        <v>3</v>
      </c>
      <c r="I28" s="46"/>
      <c r="J28" s="32" t="s">
        <v>4</v>
      </c>
      <c r="K28" s="45">
        <f>(G28*I28)/100</f>
        <v>0</v>
      </c>
      <c r="L28" s="63"/>
      <c r="M28" s="45">
        <f t="shared" si="0"/>
        <v>0</v>
      </c>
      <c r="N28" s="45">
        <f t="shared" si="4"/>
        <v>0</v>
      </c>
    </row>
    <row r="29" spans="1:14" x14ac:dyDescent="0.25">
      <c r="A29" s="52" t="s">
        <v>44</v>
      </c>
      <c r="B29" s="53"/>
      <c r="C29" s="77"/>
      <c r="D29" s="78"/>
      <c r="E29" s="79"/>
      <c r="F29" s="80"/>
      <c r="G29" s="55"/>
      <c r="H29" s="54"/>
      <c r="I29" s="56"/>
      <c r="J29" s="57"/>
      <c r="K29" s="51"/>
      <c r="L29" s="64"/>
      <c r="M29" s="51"/>
      <c r="N29" s="51"/>
    </row>
    <row r="30" spans="1:14" x14ac:dyDescent="0.25">
      <c r="A30" s="22" t="s">
        <v>1</v>
      </c>
      <c r="B30" s="19" t="s">
        <v>5</v>
      </c>
      <c r="C30" s="68"/>
      <c r="D30" s="69"/>
      <c r="E30" s="34" t="s">
        <v>20</v>
      </c>
      <c r="F30" s="70" t="s">
        <v>20</v>
      </c>
      <c r="G30" s="27">
        <f>C30*D30</f>
        <v>0</v>
      </c>
      <c r="H30" s="23" t="s">
        <v>24</v>
      </c>
      <c r="I30" s="46"/>
      <c r="J30" s="32" t="s">
        <v>6</v>
      </c>
      <c r="K30" s="45">
        <f>G30*I30</f>
        <v>0</v>
      </c>
      <c r="L30" s="63"/>
      <c r="M30" s="45">
        <f t="shared" si="0"/>
        <v>0</v>
      </c>
      <c r="N30" s="45">
        <f t="shared" ref="N30:N32" si="5">K30+M30</f>
        <v>0</v>
      </c>
    </row>
    <row r="31" spans="1:14" x14ac:dyDescent="0.25">
      <c r="A31" s="22" t="s">
        <v>7</v>
      </c>
      <c r="B31" s="8" t="s">
        <v>8</v>
      </c>
      <c r="C31" s="71"/>
      <c r="D31" s="69"/>
      <c r="E31" s="34" t="s">
        <v>20</v>
      </c>
      <c r="F31" s="70" t="s">
        <v>20</v>
      </c>
      <c r="G31" s="27">
        <f>C31*D31</f>
        <v>0</v>
      </c>
      <c r="H31" s="23" t="s">
        <v>24</v>
      </c>
      <c r="I31" s="46"/>
      <c r="J31" s="32" t="s">
        <v>6</v>
      </c>
      <c r="K31" s="45">
        <f>G31*I31</f>
        <v>0</v>
      </c>
      <c r="L31" s="63"/>
      <c r="M31" s="45">
        <f t="shared" si="0"/>
        <v>0</v>
      </c>
      <c r="N31" s="45">
        <f t="shared" si="5"/>
        <v>0</v>
      </c>
    </row>
    <row r="32" spans="1:14" x14ac:dyDescent="0.25">
      <c r="A32" s="22" t="s">
        <v>7</v>
      </c>
      <c r="B32" s="19" t="s">
        <v>9</v>
      </c>
      <c r="C32" s="72" t="s">
        <v>20</v>
      </c>
      <c r="D32" s="73" t="s">
        <v>20</v>
      </c>
      <c r="E32" s="74"/>
      <c r="F32" s="70" t="s">
        <v>20</v>
      </c>
      <c r="G32" s="27">
        <f>E32</f>
        <v>0</v>
      </c>
      <c r="H32" s="23" t="s">
        <v>3</v>
      </c>
      <c r="I32" s="46"/>
      <c r="J32" s="32" t="s">
        <v>4</v>
      </c>
      <c r="K32" s="45">
        <f>(G32*I32)/100</f>
        <v>0</v>
      </c>
      <c r="L32" s="63"/>
      <c r="M32" s="45">
        <f t="shared" si="0"/>
        <v>0</v>
      </c>
      <c r="N32" s="45">
        <f t="shared" si="5"/>
        <v>0</v>
      </c>
    </row>
    <row r="33" spans="1:14" x14ac:dyDescent="0.25">
      <c r="A33" s="20" t="s">
        <v>10</v>
      </c>
      <c r="B33" s="20"/>
      <c r="C33" s="75"/>
      <c r="D33" s="75"/>
      <c r="E33" s="76"/>
      <c r="F33" s="75"/>
      <c r="G33" s="26"/>
      <c r="H33" s="20"/>
      <c r="I33" s="20"/>
      <c r="J33" s="20"/>
      <c r="K33" s="51"/>
      <c r="L33" s="64"/>
      <c r="M33" s="51"/>
      <c r="N33" s="51"/>
    </row>
    <row r="34" spans="1:14" x14ac:dyDescent="0.25">
      <c r="A34" s="22" t="s">
        <v>1</v>
      </c>
      <c r="B34" s="19" t="s">
        <v>5</v>
      </c>
      <c r="C34" s="68">
        <v>9</v>
      </c>
      <c r="D34" s="69">
        <v>12</v>
      </c>
      <c r="E34" s="34" t="s">
        <v>20</v>
      </c>
      <c r="F34" s="70" t="s">
        <v>20</v>
      </c>
      <c r="G34" s="27">
        <f>C34*D34</f>
        <v>108</v>
      </c>
      <c r="H34" s="23" t="s">
        <v>24</v>
      </c>
      <c r="I34" s="46"/>
      <c r="J34" s="32" t="s">
        <v>6</v>
      </c>
      <c r="K34" s="45">
        <f>G34*I34</f>
        <v>0</v>
      </c>
      <c r="L34" s="63"/>
      <c r="M34" s="45">
        <f t="shared" si="0"/>
        <v>0</v>
      </c>
      <c r="N34" s="45">
        <f t="shared" ref="N34:N36" si="6">K34+M34</f>
        <v>0</v>
      </c>
    </row>
    <row r="35" spans="1:14" x14ac:dyDescent="0.25">
      <c r="A35" s="22" t="s">
        <v>7</v>
      </c>
      <c r="B35" s="8" t="s">
        <v>8</v>
      </c>
      <c r="C35" s="71">
        <v>9</v>
      </c>
      <c r="D35" s="69">
        <v>12</v>
      </c>
      <c r="E35" s="34" t="s">
        <v>20</v>
      </c>
      <c r="F35" s="70" t="s">
        <v>20</v>
      </c>
      <c r="G35" s="27">
        <f>C35*D35</f>
        <v>108</v>
      </c>
      <c r="H35" s="23" t="s">
        <v>24</v>
      </c>
      <c r="I35" s="46"/>
      <c r="J35" s="32" t="s">
        <v>6</v>
      </c>
      <c r="K35" s="45">
        <f>G35*I35</f>
        <v>0</v>
      </c>
      <c r="L35" s="63"/>
      <c r="M35" s="45">
        <f t="shared" si="0"/>
        <v>0</v>
      </c>
      <c r="N35" s="45">
        <f t="shared" si="6"/>
        <v>0</v>
      </c>
    </row>
    <row r="36" spans="1:14" x14ac:dyDescent="0.25">
      <c r="A36" s="22" t="s">
        <v>7</v>
      </c>
      <c r="B36" s="19" t="s">
        <v>9</v>
      </c>
      <c r="C36" s="72" t="s">
        <v>20</v>
      </c>
      <c r="D36" s="73" t="s">
        <v>20</v>
      </c>
      <c r="E36" s="74">
        <v>1969612.9679999999</v>
      </c>
      <c r="F36" s="70" t="s">
        <v>20</v>
      </c>
      <c r="G36" s="27">
        <f>E36</f>
        <v>1969612.9679999999</v>
      </c>
      <c r="H36" s="23" t="s">
        <v>3</v>
      </c>
      <c r="I36" s="46"/>
      <c r="J36" s="32" t="s">
        <v>4</v>
      </c>
      <c r="K36" s="45">
        <f>(G36*I36)/100</f>
        <v>0</v>
      </c>
      <c r="L36" s="63"/>
      <c r="M36" s="45">
        <f t="shared" si="0"/>
        <v>0</v>
      </c>
      <c r="N36" s="45">
        <f t="shared" si="6"/>
        <v>0</v>
      </c>
    </row>
    <row r="37" spans="1:14" x14ac:dyDescent="0.25">
      <c r="A37" s="17" t="s">
        <v>54</v>
      </c>
      <c r="B37" s="18"/>
      <c r="C37" s="81"/>
      <c r="D37" s="81"/>
      <c r="E37" s="82"/>
      <c r="F37" s="81"/>
      <c r="G37" s="28"/>
      <c r="H37" s="18"/>
      <c r="I37" s="18"/>
      <c r="J37" s="18"/>
      <c r="K37" s="51"/>
      <c r="L37" s="64"/>
      <c r="M37" s="51"/>
      <c r="N37" s="51"/>
    </row>
    <row r="38" spans="1:14" x14ac:dyDescent="0.25">
      <c r="A38" s="22" t="s">
        <v>1</v>
      </c>
      <c r="B38" s="19" t="s">
        <v>5</v>
      </c>
      <c r="C38" s="68">
        <v>1</v>
      </c>
      <c r="D38" s="69">
        <v>12</v>
      </c>
      <c r="E38" s="34" t="s">
        <v>20</v>
      </c>
      <c r="F38" s="83" t="s">
        <v>20</v>
      </c>
      <c r="G38" s="27">
        <f>C38*D38</f>
        <v>12</v>
      </c>
      <c r="H38" s="23" t="s">
        <v>24</v>
      </c>
      <c r="I38" s="46"/>
      <c r="J38" s="32" t="s">
        <v>6</v>
      </c>
      <c r="K38" s="45">
        <f>G38*I38</f>
        <v>0</v>
      </c>
      <c r="L38" s="63"/>
      <c r="M38" s="45">
        <f t="shared" si="0"/>
        <v>0</v>
      </c>
      <c r="N38" s="45">
        <f t="shared" ref="N38:N40" si="7">K38+M38</f>
        <v>0</v>
      </c>
    </row>
    <row r="39" spans="1:14" ht="38.25" x14ac:dyDescent="0.25">
      <c r="A39" s="22" t="s">
        <v>7</v>
      </c>
      <c r="B39" s="8" t="s">
        <v>8</v>
      </c>
      <c r="C39" s="84" t="s">
        <v>20</v>
      </c>
      <c r="D39" s="35" t="s">
        <v>20</v>
      </c>
      <c r="E39" s="36" t="s">
        <v>20</v>
      </c>
      <c r="F39" s="70">
        <v>318</v>
      </c>
      <c r="G39" s="27">
        <f>F39*24*365</f>
        <v>2785680</v>
      </c>
      <c r="H39" s="30" t="s">
        <v>25</v>
      </c>
      <c r="I39" s="46"/>
      <c r="J39" s="33" t="s">
        <v>12</v>
      </c>
      <c r="K39" s="45">
        <f>(G39*I39)/100</f>
        <v>0</v>
      </c>
      <c r="L39" s="63"/>
      <c r="M39" s="45">
        <f t="shared" si="0"/>
        <v>0</v>
      </c>
      <c r="N39" s="45">
        <f t="shared" si="7"/>
        <v>0</v>
      </c>
    </row>
    <row r="40" spans="1:14" x14ac:dyDescent="0.25">
      <c r="A40" s="22" t="s">
        <v>7</v>
      </c>
      <c r="B40" s="24" t="s">
        <v>9</v>
      </c>
      <c r="C40" s="85" t="s">
        <v>20</v>
      </c>
      <c r="D40" s="39" t="s">
        <v>20</v>
      </c>
      <c r="E40" s="86">
        <v>281983.84999999998</v>
      </c>
      <c r="F40" s="87" t="s">
        <v>20</v>
      </c>
      <c r="G40" s="40">
        <f>E40</f>
        <v>281983.84999999998</v>
      </c>
      <c r="H40" s="41" t="s">
        <v>3</v>
      </c>
      <c r="I40" s="60"/>
      <c r="J40" s="42" t="s">
        <v>4</v>
      </c>
      <c r="K40" s="61">
        <f>(G40*I40)/100</f>
        <v>0</v>
      </c>
      <c r="L40" s="65"/>
      <c r="M40" s="45">
        <f t="shared" si="0"/>
        <v>0</v>
      </c>
      <c r="N40" s="45">
        <f t="shared" si="7"/>
        <v>0</v>
      </c>
    </row>
    <row r="41" spans="1:14" x14ac:dyDescent="0.25">
      <c r="A41" s="17" t="s">
        <v>53</v>
      </c>
      <c r="B41" s="18"/>
      <c r="C41" s="81"/>
      <c r="D41" s="81"/>
      <c r="E41" s="82"/>
      <c r="F41" s="81"/>
      <c r="G41" s="28"/>
      <c r="H41" s="18"/>
      <c r="I41" s="18"/>
      <c r="J41" s="18"/>
      <c r="K41" s="51"/>
      <c r="L41" s="64"/>
      <c r="M41" s="51"/>
      <c r="N41" s="51"/>
    </row>
    <row r="42" spans="1:14" x14ac:dyDescent="0.25">
      <c r="A42" s="22" t="s">
        <v>1</v>
      </c>
      <c r="B42" s="19" t="s">
        <v>5</v>
      </c>
      <c r="C42" s="68">
        <v>2</v>
      </c>
      <c r="D42" s="69">
        <v>9</v>
      </c>
      <c r="E42" s="34" t="s">
        <v>20</v>
      </c>
      <c r="F42" s="83" t="s">
        <v>20</v>
      </c>
      <c r="G42" s="27">
        <f>C42*D42</f>
        <v>18</v>
      </c>
      <c r="H42" s="23" t="s">
        <v>24</v>
      </c>
      <c r="I42" s="46"/>
      <c r="J42" s="32" t="s">
        <v>6</v>
      </c>
      <c r="K42" s="45">
        <f>G42*I42</f>
        <v>0</v>
      </c>
      <c r="L42" s="63"/>
      <c r="M42" s="45">
        <f t="shared" ref="M42:M44" si="8">K42*L42</f>
        <v>0</v>
      </c>
      <c r="N42" s="45">
        <f t="shared" ref="N42:N44" si="9">K42+M42</f>
        <v>0</v>
      </c>
    </row>
    <row r="43" spans="1:14" ht="38.25" x14ac:dyDescent="0.25">
      <c r="A43" s="22" t="s">
        <v>7</v>
      </c>
      <c r="B43" s="8" t="s">
        <v>8</v>
      </c>
      <c r="C43" s="84" t="s">
        <v>20</v>
      </c>
      <c r="D43" s="35" t="s">
        <v>20</v>
      </c>
      <c r="E43" s="36" t="s">
        <v>20</v>
      </c>
      <c r="F43" s="70">
        <v>636</v>
      </c>
      <c r="G43" s="27">
        <f>F43*24*273</f>
        <v>4167072</v>
      </c>
      <c r="H43" s="30" t="s">
        <v>55</v>
      </c>
      <c r="I43" s="46"/>
      <c r="J43" s="33" t="s">
        <v>12</v>
      </c>
      <c r="K43" s="45">
        <f>(G43*I43)/100</f>
        <v>0</v>
      </c>
      <c r="L43" s="63"/>
      <c r="M43" s="45">
        <f t="shared" si="8"/>
        <v>0</v>
      </c>
      <c r="N43" s="45">
        <f t="shared" si="9"/>
        <v>0</v>
      </c>
    </row>
    <row r="44" spans="1:14" x14ac:dyDescent="0.25">
      <c r="A44" s="22" t="s">
        <v>7</v>
      </c>
      <c r="B44" s="24" t="s">
        <v>9</v>
      </c>
      <c r="C44" s="85" t="s">
        <v>20</v>
      </c>
      <c r="D44" s="39" t="s">
        <v>20</v>
      </c>
      <c r="E44" s="86">
        <v>735978.25</v>
      </c>
      <c r="F44" s="87" t="s">
        <v>20</v>
      </c>
      <c r="G44" s="40">
        <f>E44</f>
        <v>735978.25</v>
      </c>
      <c r="H44" s="41" t="s">
        <v>3</v>
      </c>
      <c r="I44" s="60"/>
      <c r="J44" s="42" t="s">
        <v>4</v>
      </c>
      <c r="K44" s="61">
        <f>(G44*I44)/100</f>
        <v>0</v>
      </c>
      <c r="L44" s="65"/>
      <c r="M44" s="45">
        <f t="shared" si="8"/>
        <v>0</v>
      </c>
      <c r="N44" s="45">
        <f t="shared" si="9"/>
        <v>0</v>
      </c>
    </row>
    <row r="45" spans="1:14" x14ac:dyDescent="0.25">
      <c r="A45" s="17" t="s">
        <v>52</v>
      </c>
      <c r="B45" s="20"/>
      <c r="C45" s="75"/>
      <c r="D45" s="75"/>
      <c r="E45" s="76"/>
      <c r="F45" s="75"/>
      <c r="G45" s="26"/>
      <c r="H45" s="20"/>
      <c r="I45" s="20"/>
      <c r="J45" s="20"/>
      <c r="K45" s="51"/>
      <c r="L45" s="64"/>
      <c r="M45" s="51"/>
      <c r="N45" s="51"/>
    </row>
    <row r="46" spans="1:14" x14ac:dyDescent="0.25">
      <c r="A46" s="22" t="s">
        <v>1</v>
      </c>
      <c r="B46" s="19" t="s">
        <v>5</v>
      </c>
      <c r="C46" s="68">
        <v>1</v>
      </c>
      <c r="D46" s="69">
        <v>9</v>
      </c>
      <c r="E46" s="34" t="s">
        <v>20</v>
      </c>
      <c r="F46" s="83" t="s">
        <v>20</v>
      </c>
      <c r="G46" s="27">
        <f>C46*D46</f>
        <v>9</v>
      </c>
      <c r="H46" s="23" t="s">
        <v>24</v>
      </c>
      <c r="I46" s="46"/>
      <c r="J46" s="32" t="s">
        <v>6</v>
      </c>
      <c r="K46" s="45">
        <f>G46*I46</f>
        <v>0</v>
      </c>
      <c r="L46" s="63"/>
      <c r="M46" s="45">
        <f t="shared" si="0"/>
        <v>0</v>
      </c>
      <c r="N46" s="45">
        <f t="shared" ref="N46:N48" si="10">K46+M46</f>
        <v>0</v>
      </c>
    </row>
    <row r="47" spans="1:14" ht="38.25" x14ac:dyDescent="0.25">
      <c r="A47" s="22" t="s">
        <v>7</v>
      </c>
      <c r="B47" s="8" t="s">
        <v>8</v>
      </c>
      <c r="C47" s="84" t="s">
        <v>20</v>
      </c>
      <c r="D47" s="35" t="s">
        <v>20</v>
      </c>
      <c r="E47" s="36" t="s">
        <v>20</v>
      </c>
      <c r="F47" s="70">
        <v>1097</v>
      </c>
      <c r="G47" s="27">
        <f>F47*24*273</f>
        <v>7187544</v>
      </c>
      <c r="H47" s="30" t="s">
        <v>55</v>
      </c>
      <c r="I47" s="46"/>
      <c r="J47" s="33" t="s">
        <v>12</v>
      </c>
      <c r="K47" s="45">
        <f>(G47*I47)/100</f>
        <v>0</v>
      </c>
      <c r="L47" s="63"/>
      <c r="M47" s="45">
        <f t="shared" si="0"/>
        <v>0</v>
      </c>
      <c r="N47" s="45">
        <f t="shared" si="10"/>
        <v>0</v>
      </c>
    </row>
    <row r="48" spans="1:14" x14ac:dyDescent="0.25">
      <c r="A48" s="22" t="s">
        <v>7</v>
      </c>
      <c r="B48" s="24" t="s">
        <v>9</v>
      </c>
      <c r="C48" s="85" t="s">
        <v>20</v>
      </c>
      <c r="D48" s="39" t="s">
        <v>20</v>
      </c>
      <c r="E48" s="86">
        <v>1818617</v>
      </c>
      <c r="F48" s="87" t="s">
        <v>20</v>
      </c>
      <c r="G48" s="40">
        <f>E48</f>
        <v>1818617</v>
      </c>
      <c r="H48" s="41" t="s">
        <v>3</v>
      </c>
      <c r="I48" s="46"/>
      <c r="J48" s="42" t="s">
        <v>4</v>
      </c>
      <c r="K48" s="45">
        <f>(G48*I48)/100</f>
        <v>0</v>
      </c>
      <c r="L48" s="63"/>
      <c r="M48" s="45">
        <f t="shared" si="0"/>
        <v>0</v>
      </c>
      <c r="N48" s="45">
        <f t="shared" si="10"/>
        <v>0</v>
      </c>
    </row>
    <row r="49" spans="1:14" x14ac:dyDescent="0.25">
      <c r="A49" s="37"/>
      <c r="B49" s="98" t="s">
        <v>35</v>
      </c>
      <c r="C49" s="98"/>
      <c r="D49" s="98"/>
      <c r="E49" s="98"/>
      <c r="F49" s="98"/>
      <c r="G49" s="98"/>
      <c r="H49" s="98"/>
      <c r="I49" s="98"/>
      <c r="J49" s="43"/>
      <c r="K49" s="51">
        <f>SUM(K10)</f>
        <v>0</v>
      </c>
      <c r="L49" s="51"/>
      <c r="M49" s="51">
        <f>M10</f>
        <v>0</v>
      </c>
      <c r="N49" s="51">
        <f>N10</f>
        <v>0</v>
      </c>
    </row>
    <row r="50" spans="1:14" x14ac:dyDescent="0.25">
      <c r="A50" s="38"/>
      <c r="B50" s="98" t="s">
        <v>36</v>
      </c>
      <c r="C50" s="98"/>
      <c r="D50" s="98"/>
      <c r="E50" s="98"/>
      <c r="F50" s="98"/>
      <c r="G50" s="98"/>
      <c r="H50" s="98"/>
      <c r="I50" s="98"/>
      <c r="J50" s="43"/>
      <c r="K50" s="51">
        <f>SUM(K14,K18,K22,K26,K30,K34,K38,K42,K46)</f>
        <v>0</v>
      </c>
      <c r="L50" s="51"/>
      <c r="M50" s="51">
        <f t="shared" ref="M50:N50" si="11">SUM(M14,M18,M22,M26,M30,M34,M38,M46)</f>
        <v>0</v>
      </c>
      <c r="N50" s="51">
        <f t="shared" si="11"/>
        <v>0</v>
      </c>
    </row>
    <row r="51" spans="1:14" x14ac:dyDescent="0.25">
      <c r="A51" s="37"/>
      <c r="B51" s="98" t="s">
        <v>37</v>
      </c>
      <c r="C51" s="98"/>
      <c r="D51" s="98"/>
      <c r="E51" s="98"/>
      <c r="F51" s="98"/>
      <c r="G51" s="98"/>
      <c r="H51" s="98"/>
      <c r="I51" s="98"/>
      <c r="J51" s="43"/>
      <c r="K51" s="51">
        <f>SUM(K15:K16,K19:K20,K23:K24,K27:K28,K31:K32,K35:K36,K39:K40,K43:K44,K47:K48)</f>
        <v>0</v>
      </c>
      <c r="L51" s="51"/>
      <c r="M51" s="51">
        <f t="shared" ref="M51:N51" si="12">SUM(M15:M16,M19:M20,M23:M24,M27:M28,M31:M32,M35:M36,M39:M40,M47:M48)</f>
        <v>0</v>
      </c>
      <c r="N51" s="51">
        <f t="shared" si="12"/>
        <v>0</v>
      </c>
    </row>
    <row r="52" spans="1:14" x14ac:dyDescent="0.25">
      <c r="A52" s="37"/>
      <c r="B52" s="98" t="s">
        <v>38</v>
      </c>
      <c r="C52" s="98"/>
      <c r="D52" s="98"/>
      <c r="E52" s="98"/>
      <c r="F52" s="98"/>
      <c r="G52" s="98"/>
      <c r="H52" s="98"/>
      <c r="I52" s="98"/>
      <c r="J52" s="43"/>
      <c r="K52" s="51">
        <f>SUM(K49:K51)</f>
        <v>0</v>
      </c>
      <c r="L52" s="51"/>
      <c r="M52" s="51">
        <f t="shared" ref="M52:N52" si="13">SUM(M49:M51)</f>
        <v>0</v>
      </c>
      <c r="N52" s="51">
        <f t="shared" si="13"/>
        <v>0</v>
      </c>
    </row>
    <row r="53" spans="1:14" ht="15.75" x14ac:dyDescent="0.25">
      <c r="A53" s="2"/>
    </row>
    <row r="54" spans="1:14" x14ac:dyDescent="0.25">
      <c r="A54" s="3"/>
      <c r="B54" s="50"/>
    </row>
    <row r="55" spans="1:14" ht="57" customHeight="1" x14ac:dyDescent="0.25">
      <c r="A55" s="4"/>
      <c r="B55" s="97" t="s">
        <v>39</v>
      </c>
      <c r="C55" s="97"/>
      <c r="D55" s="97"/>
      <c r="E55" s="97"/>
      <c r="F55" s="97"/>
      <c r="G55" s="97"/>
    </row>
    <row r="56" spans="1:14" x14ac:dyDescent="0.25">
      <c r="A56" s="5"/>
      <c r="B56" s="50"/>
    </row>
    <row r="57" spans="1:14" x14ac:dyDescent="0.25">
      <c r="A57" s="6"/>
      <c r="B57" s="50"/>
      <c r="D57" t="s">
        <v>46</v>
      </c>
    </row>
    <row r="58" spans="1:14" x14ac:dyDescent="0.25">
      <c r="A58" s="4"/>
      <c r="D58" t="s">
        <v>47</v>
      </c>
    </row>
    <row r="59" spans="1:14" x14ac:dyDescent="0.25">
      <c r="A59" s="4"/>
    </row>
    <row r="60" spans="1:14" x14ac:dyDescent="0.25">
      <c r="A60" s="4"/>
    </row>
    <row r="61" spans="1:14" x14ac:dyDescent="0.25">
      <c r="A61" s="4"/>
      <c r="E61" s="62"/>
    </row>
    <row r="62" spans="1:14" x14ac:dyDescent="0.25">
      <c r="A62" s="4"/>
    </row>
    <row r="63" spans="1:14" x14ac:dyDescent="0.25">
      <c r="A63" s="4"/>
    </row>
  </sheetData>
  <mergeCells count="6">
    <mergeCell ref="B11:I11"/>
    <mergeCell ref="B55:G55"/>
    <mergeCell ref="B49:I49"/>
    <mergeCell ref="B50:I50"/>
    <mergeCell ref="B51:I51"/>
    <mergeCell ref="B52:I5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workbookViewId="0">
      <selection activeCell="O8" sqref="O8"/>
    </sheetView>
  </sheetViews>
  <sheetFormatPr defaultRowHeight="15" x14ac:dyDescent="0.25"/>
  <cols>
    <col min="2" max="2" width="15.5703125" customWidth="1"/>
    <col min="3" max="3" width="7.5703125" customWidth="1"/>
    <col min="4" max="4" width="8.7109375" customWidth="1"/>
    <col min="5" max="5" width="10.7109375" style="29" customWidth="1"/>
    <col min="6" max="6" width="10" customWidth="1"/>
    <col min="7" max="7" width="10.85546875" style="29" bestFit="1" customWidth="1"/>
    <col min="8" max="8" width="13.140625" customWidth="1"/>
    <col min="9" max="9" width="17.5703125" customWidth="1"/>
    <col min="10" max="10" width="10.42578125" customWidth="1"/>
    <col min="11" max="11" width="14.5703125" customWidth="1"/>
    <col min="12" max="12" width="7.5703125" customWidth="1"/>
    <col min="13" max="13" width="11" customWidth="1"/>
    <col min="14" max="14" width="12.5703125" customWidth="1"/>
  </cols>
  <sheetData>
    <row r="1" spans="1:15" x14ac:dyDescent="0.25">
      <c r="B1" t="s">
        <v>48</v>
      </c>
      <c r="H1" s="88" t="s">
        <v>51</v>
      </c>
    </row>
    <row r="3" spans="1:15" s="12" customFormat="1" ht="15" customHeight="1" x14ac:dyDescent="0.25">
      <c r="B3" s="12" t="s">
        <v>32</v>
      </c>
      <c r="E3" s="48"/>
      <c r="F3" s="11"/>
      <c r="G3" s="11"/>
      <c r="H3" s="11"/>
      <c r="I3" s="25"/>
      <c r="J3" s="11"/>
      <c r="K3" s="25"/>
      <c r="L3" s="25"/>
      <c r="M3" s="25"/>
    </row>
    <row r="4" spans="1:15" s="12" customFormat="1" ht="15" customHeight="1" x14ac:dyDescent="0.25">
      <c r="E4" s="48"/>
      <c r="F4" s="11" t="s">
        <v>50</v>
      </c>
      <c r="G4" s="11"/>
      <c r="H4" s="11"/>
      <c r="I4" s="25"/>
      <c r="J4" s="11"/>
      <c r="K4" s="25"/>
      <c r="L4" s="25"/>
      <c r="M4" s="25"/>
    </row>
    <row r="5" spans="1:15" s="12" customFormat="1" ht="15" customHeight="1" x14ac:dyDescent="0.25">
      <c r="B5" s="89" t="s">
        <v>57</v>
      </c>
      <c r="C5" s="90"/>
      <c r="D5" s="90"/>
      <c r="E5" s="91"/>
      <c r="F5" s="92"/>
      <c r="G5" s="92"/>
      <c r="H5" s="92"/>
      <c r="I5" s="93"/>
      <c r="J5" s="94"/>
      <c r="K5" s="93"/>
      <c r="L5" s="93"/>
      <c r="M5" s="93"/>
      <c r="N5" s="90"/>
      <c r="O5" s="90"/>
    </row>
    <row r="6" spans="1:15" s="12" customFormat="1" ht="15" customHeight="1" x14ac:dyDescent="0.25">
      <c r="E6" s="48"/>
      <c r="F6" s="11"/>
      <c r="G6" s="11"/>
      <c r="H6" s="11"/>
      <c r="I6" s="25"/>
      <c r="J6" s="11"/>
      <c r="K6" s="25"/>
      <c r="L6" s="25"/>
      <c r="M6" s="25"/>
    </row>
    <row r="7" spans="1:15" s="12" customFormat="1" ht="67.5" x14ac:dyDescent="0.25">
      <c r="E7" s="49"/>
      <c r="F7" s="21" t="s">
        <v>14</v>
      </c>
      <c r="G7" s="21"/>
      <c r="H7" s="21" t="s">
        <v>15</v>
      </c>
      <c r="I7" s="21" t="s">
        <v>27</v>
      </c>
      <c r="J7" s="21" t="s">
        <v>26</v>
      </c>
      <c r="K7" s="21" t="s">
        <v>0</v>
      </c>
      <c r="L7" s="21" t="s">
        <v>45</v>
      </c>
      <c r="M7" s="21" t="s">
        <v>40</v>
      </c>
      <c r="N7" s="21" t="s">
        <v>34</v>
      </c>
    </row>
    <row r="8" spans="1:15" ht="67.5" x14ac:dyDescent="0.25">
      <c r="E8" s="7" t="s">
        <v>13</v>
      </c>
      <c r="F8" s="10" t="s">
        <v>31</v>
      </c>
      <c r="G8" s="10" t="s">
        <v>2</v>
      </c>
      <c r="H8" s="66">
        <v>3620864.63</v>
      </c>
      <c r="I8" s="46"/>
      <c r="J8" s="32" t="s">
        <v>4</v>
      </c>
      <c r="K8" s="45">
        <f>(H8*I8)/100</f>
        <v>0</v>
      </c>
      <c r="L8" s="63"/>
      <c r="M8" s="45">
        <f>K8*L8</f>
        <v>0</v>
      </c>
      <c r="N8" s="45">
        <f>K8+M8</f>
        <v>0</v>
      </c>
    </row>
    <row r="9" spans="1:15" ht="67.5" x14ac:dyDescent="0.25">
      <c r="E9" s="7" t="s">
        <v>13</v>
      </c>
      <c r="F9" s="10" t="s">
        <v>31</v>
      </c>
      <c r="G9" s="8" t="s">
        <v>49</v>
      </c>
      <c r="H9" s="67">
        <v>2325540.818</v>
      </c>
      <c r="I9" s="47"/>
      <c r="J9" s="32" t="s">
        <v>4</v>
      </c>
      <c r="K9" s="45">
        <f>(H9*I9)/100</f>
        <v>0</v>
      </c>
      <c r="L9" s="63"/>
      <c r="M9" s="45">
        <f>K9*L9</f>
        <v>0</v>
      </c>
      <c r="N9" s="45">
        <f>K9+M9</f>
        <v>0</v>
      </c>
    </row>
    <row r="10" spans="1:15" ht="27" x14ac:dyDescent="0.25">
      <c r="E10" s="13"/>
      <c r="F10" s="14"/>
      <c r="G10" s="14"/>
      <c r="H10" s="15"/>
      <c r="I10" s="31" t="s">
        <v>30</v>
      </c>
      <c r="J10" s="9"/>
      <c r="K10" s="45">
        <f>SUM(K8:K9)</f>
        <v>0</v>
      </c>
      <c r="L10" s="45"/>
      <c r="M10" s="45">
        <f>SUM(M8:M9)</f>
        <v>0</v>
      </c>
      <c r="N10" s="45">
        <f>SUM(N8:N9)</f>
        <v>0</v>
      </c>
    </row>
    <row r="11" spans="1:15" x14ac:dyDescent="0.25">
      <c r="A11" s="1"/>
      <c r="B11" s="95"/>
      <c r="C11" s="96"/>
      <c r="D11" s="96"/>
      <c r="E11" s="96"/>
      <c r="F11" s="96"/>
      <c r="G11" s="96"/>
      <c r="H11" s="96"/>
      <c r="I11" s="96"/>
      <c r="J11" s="16"/>
    </row>
    <row r="12" spans="1:15" ht="67.5" x14ac:dyDescent="0.25">
      <c r="A12" s="20"/>
      <c r="B12" s="20"/>
      <c r="C12" s="21" t="s">
        <v>16</v>
      </c>
      <c r="D12" s="44" t="s">
        <v>17</v>
      </c>
      <c r="E12" s="26" t="s">
        <v>21</v>
      </c>
      <c r="F12" s="20" t="s">
        <v>22</v>
      </c>
      <c r="G12" s="26" t="s">
        <v>18</v>
      </c>
      <c r="H12" s="21" t="s">
        <v>23</v>
      </c>
      <c r="I12" s="21" t="s">
        <v>19</v>
      </c>
      <c r="J12" s="21" t="s">
        <v>26</v>
      </c>
      <c r="K12" s="21" t="s">
        <v>0</v>
      </c>
      <c r="L12" s="21" t="s">
        <v>45</v>
      </c>
      <c r="M12" s="21" t="s">
        <v>40</v>
      </c>
      <c r="N12" s="21" t="s">
        <v>34</v>
      </c>
    </row>
    <row r="13" spans="1:15" x14ac:dyDescent="0.25">
      <c r="A13" s="20" t="s">
        <v>28</v>
      </c>
      <c r="B13" s="20"/>
      <c r="C13" s="20"/>
      <c r="D13" s="20"/>
      <c r="E13" s="26"/>
      <c r="F13" s="20"/>
      <c r="G13" s="26"/>
      <c r="H13" s="20"/>
      <c r="I13" s="20"/>
      <c r="J13" s="20"/>
      <c r="K13" s="20"/>
      <c r="L13" s="18"/>
      <c r="M13" s="58"/>
      <c r="N13" s="59"/>
    </row>
    <row r="14" spans="1:15" x14ac:dyDescent="0.25">
      <c r="A14" s="22" t="s">
        <v>1</v>
      </c>
      <c r="B14" s="19" t="s">
        <v>5</v>
      </c>
      <c r="C14" s="68">
        <v>1</v>
      </c>
      <c r="D14" s="69">
        <v>12</v>
      </c>
      <c r="E14" s="34" t="s">
        <v>20</v>
      </c>
      <c r="F14" s="70" t="s">
        <v>20</v>
      </c>
      <c r="G14" s="27">
        <f>C14*D14</f>
        <v>12</v>
      </c>
      <c r="H14" s="23" t="s">
        <v>24</v>
      </c>
      <c r="I14" s="46"/>
      <c r="J14" s="32" t="s">
        <v>6</v>
      </c>
      <c r="K14" s="45">
        <f>G14*I14</f>
        <v>0</v>
      </c>
      <c r="L14" s="63"/>
      <c r="M14" s="45">
        <f>K14*L14</f>
        <v>0</v>
      </c>
      <c r="N14" s="45">
        <f>K14+M14</f>
        <v>0</v>
      </c>
    </row>
    <row r="15" spans="1:15" x14ac:dyDescent="0.25">
      <c r="A15" s="22" t="s">
        <v>7</v>
      </c>
      <c r="B15" s="8" t="s">
        <v>8</v>
      </c>
      <c r="C15" s="71">
        <v>1</v>
      </c>
      <c r="D15" s="69">
        <v>12</v>
      </c>
      <c r="E15" s="34" t="s">
        <v>20</v>
      </c>
      <c r="F15" s="70" t="s">
        <v>20</v>
      </c>
      <c r="G15" s="27">
        <f>C15*D15</f>
        <v>12</v>
      </c>
      <c r="H15" s="23" t="s">
        <v>24</v>
      </c>
      <c r="I15" s="46"/>
      <c r="J15" s="32" t="s">
        <v>6</v>
      </c>
      <c r="K15" s="45">
        <f>G15*I15</f>
        <v>0</v>
      </c>
      <c r="L15" s="63"/>
      <c r="M15" s="45">
        <f t="shared" ref="M15:M44" si="0">K15*L15</f>
        <v>0</v>
      </c>
      <c r="N15" s="45">
        <f t="shared" ref="N15:N16" si="1">K15+M15</f>
        <v>0</v>
      </c>
    </row>
    <row r="16" spans="1:15" x14ac:dyDescent="0.25">
      <c r="A16" s="22" t="s">
        <v>7</v>
      </c>
      <c r="B16" s="19" t="s">
        <v>9</v>
      </c>
      <c r="C16" s="72" t="s">
        <v>20</v>
      </c>
      <c r="D16" s="73" t="s">
        <v>20</v>
      </c>
      <c r="E16" s="74">
        <v>0</v>
      </c>
      <c r="F16" s="70" t="s">
        <v>20</v>
      </c>
      <c r="G16" s="27">
        <f>E16</f>
        <v>0</v>
      </c>
      <c r="H16" s="23" t="s">
        <v>3</v>
      </c>
      <c r="I16" s="46"/>
      <c r="J16" s="32" t="s">
        <v>4</v>
      </c>
      <c r="K16" s="45">
        <f>(G16*I16)/100</f>
        <v>0</v>
      </c>
      <c r="L16" s="63"/>
      <c r="M16" s="45">
        <f t="shared" si="0"/>
        <v>0</v>
      </c>
      <c r="N16" s="45">
        <f t="shared" si="1"/>
        <v>0</v>
      </c>
    </row>
    <row r="17" spans="1:14" x14ac:dyDescent="0.25">
      <c r="A17" s="20" t="s">
        <v>41</v>
      </c>
      <c r="B17" s="20"/>
      <c r="C17" s="75"/>
      <c r="D17" s="75"/>
      <c r="E17" s="76"/>
      <c r="F17" s="75"/>
      <c r="G17" s="26"/>
      <c r="H17" s="20"/>
      <c r="I17" s="20"/>
      <c r="J17" s="20"/>
      <c r="K17" s="51"/>
      <c r="L17" s="64"/>
      <c r="M17" s="51"/>
      <c r="N17" s="51"/>
    </row>
    <row r="18" spans="1:14" x14ac:dyDescent="0.25">
      <c r="A18" s="22" t="s">
        <v>1</v>
      </c>
      <c r="B18" s="19" t="s">
        <v>5</v>
      </c>
      <c r="C18" s="68">
        <v>1</v>
      </c>
      <c r="D18" s="69">
        <v>12</v>
      </c>
      <c r="E18" s="34" t="s">
        <v>20</v>
      </c>
      <c r="F18" s="70" t="s">
        <v>20</v>
      </c>
      <c r="G18" s="27">
        <f>C18*D18</f>
        <v>12</v>
      </c>
      <c r="H18" s="23" t="s">
        <v>24</v>
      </c>
      <c r="I18" s="46"/>
      <c r="J18" s="32" t="s">
        <v>6</v>
      </c>
      <c r="K18" s="45">
        <f>G18*I18</f>
        <v>0</v>
      </c>
      <c r="L18" s="63"/>
      <c r="M18" s="45">
        <f t="shared" si="0"/>
        <v>0</v>
      </c>
      <c r="N18" s="45">
        <f t="shared" ref="N18:N20" si="2">K18+M18</f>
        <v>0</v>
      </c>
    </row>
    <row r="19" spans="1:14" x14ac:dyDescent="0.25">
      <c r="A19" s="22" t="s">
        <v>7</v>
      </c>
      <c r="B19" s="8" t="s">
        <v>8</v>
      </c>
      <c r="C19" s="71">
        <v>1</v>
      </c>
      <c r="D19" s="69">
        <v>12</v>
      </c>
      <c r="E19" s="34" t="s">
        <v>20</v>
      </c>
      <c r="F19" s="70" t="s">
        <v>20</v>
      </c>
      <c r="G19" s="27">
        <f>C19*D19</f>
        <v>12</v>
      </c>
      <c r="H19" s="23" t="s">
        <v>24</v>
      </c>
      <c r="I19" s="46"/>
      <c r="J19" s="32" t="s">
        <v>6</v>
      </c>
      <c r="K19" s="45">
        <f>G19*I19</f>
        <v>0</v>
      </c>
      <c r="L19" s="63"/>
      <c r="M19" s="45">
        <f t="shared" si="0"/>
        <v>0</v>
      </c>
      <c r="N19" s="45">
        <f t="shared" si="2"/>
        <v>0</v>
      </c>
    </row>
    <row r="20" spans="1:14" x14ac:dyDescent="0.25">
      <c r="A20" s="22" t="s">
        <v>7</v>
      </c>
      <c r="B20" s="19" t="s">
        <v>9</v>
      </c>
      <c r="C20" s="72" t="s">
        <v>20</v>
      </c>
      <c r="D20" s="73" t="s">
        <v>20</v>
      </c>
      <c r="E20" s="74">
        <v>7348</v>
      </c>
      <c r="F20" s="70" t="s">
        <v>20</v>
      </c>
      <c r="G20" s="27">
        <f>E20</f>
        <v>7348</v>
      </c>
      <c r="H20" s="23" t="s">
        <v>3</v>
      </c>
      <c r="I20" s="46"/>
      <c r="J20" s="32" t="s">
        <v>4</v>
      </c>
      <c r="K20" s="45">
        <f>(G20*I20)/100</f>
        <v>0</v>
      </c>
      <c r="L20" s="63"/>
      <c r="M20" s="45">
        <f t="shared" si="0"/>
        <v>0</v>
      </c>
      <c r="N20" s="45">
        <f t="shared" si="2"/>
        <v>0</v>
      </c>
    </row>
    <row r="21" spans="1:14" x14ac:dyDescent="0.25">
      <c r="A21" s="52" t="s">
        <v>42</v>
      </c>
      <c r="B21" s="53"/>
      <c r="C21" s="77"/>
      <c r="D21" s="78"/>
      <c r="E21" s="79"/>
      <c r="F21" s="80"/>
      <c r="G21" s="55"/>
      <c r="H21" s="54"/>
      <c r="I21" s="56"/>
      <c r="J21" s="57"/>
      <c r="K21" s="51"/>
      <c r="L21" s="64"/>
      <c r="M21" s="51"/>
      <c r="N21" s="51"/>
    </row>
    <row r="22" spans="1:14" x14ac:dyDescent="0.25">
      <c r="A22" s="22" t="s">
        <v>1</v>
      </c>
      <c r="B22" s="19" t="s">
        <v>5</v>
      </c>
      <c r="C22" s="68"/>
      <c r="D22" s="69"/>
      <c r="E22" s="34" t="s">
        <v>20</v>
      </c>
      <c r="F22" s="70" t="s">
        <v>20</v>
      </c>
      <c r="G22" s="27">
        <f>C22*D22</f>
        <v>0</v>
      </c>
      <c r="H22" s="23" t="s">
        <v>24</v>
      </c>
      <c r="I22" s="46"/>
      <c r="J22" s="32" t="s">
        <v>6</v>
      </c>
      <c r="K22" s="45">
        <f>G22*I22</f>
        <v>0</v>
      </c>
      <c r="L22" s="63"/>
      <c r="M22" s="45">
        <f t="shared" si="0"/>
        <v>0</v>
      </c>
      <c r="N22" s="45">
        <f t="shared" ref="N22:N24" si="3">K22+M22</f>
        <v>0</v>
      </c>
    </row>
    <row r="23" spans="1:14" x14ac:dyDescent="0.25">
      <c r="A23" s="22" t="s">
        <v>7</v>
      </c>
      <c r="B23" s="8" t="s">
        <v>8</v>
      </c>
      <c r="C23" s="71"/>
      <c r="D23" s="69"/>
      <c r="E23" s="34" t="s">
        <v>20</v>
      </c>
      <c r="F23" s="70" t="s">
        <v>20</v>
      </c>
      <c r="G23" s="27">
        <f>C23*D23</f>
        <v>0</v>
      </c>
      <c r="H23" s="23" t="s">
        <v>24</v>
      </c>
      <c r="I23" s="46"/>
      <c r="J23" s="32" t="s">
        <v>6</v>
      </c>
      <c r="K23" s="45">
        <f>G23*I23</f>
        <v>0</v>
      </c>
      <c r="L23" s="63"/>
      <c r="M23" s="45">
        <f t="shared" si="0"/>
        <v>0</v>
      </c>
      <c r="N23" s="45">
        <f t="shared" si="3"/>
        <v>0</v>
      </c>
    </row>
    <row r="24" spans="1:14" x14ac:dyDescent="0.25">
      <c r="A24" s="22" t="s">
        <v>7</v>
      </c>
      <c r="B24" s="19" t="s">
        <v>9</v>
      </c>
      <c r="C24" s="72" t="s">
        <v>20</v>
      </c>
      <c r="D24" s="73" t="s">
        <v>20</v>
      </c>
      <c r="E24" s="74"/>
      <c r="F24" s="70" t="s">
        <v>20</v>
      </c>
      <c r="G24" s="27">
        <f>E24</f>
        <v>0</v>
      </c>
      <c r="H24" s="23" t="s">
        <v>3</v>
      </c>
      <c r="I24" s="46"/>
      <c r="J24" s="32" t="s">
        <v>4</v>
      </c>
      <c r="K24" s="45">
        <f>(G24*I24)/100</f>
        <v>0</v>
      </c>
      <c r="L24" s="63"/>
      <c r="M24" s="45">
        <f t="shared" si="0"/>
        <v>0</v>
      </c>
      <c r="N24" s="45">
        <f t="shared" si="3"/>
        <v>0</v>
      </c>
    </row>
    <row r="25" spans="1:14" x14ac:dyDescent="0.25">
      <c r="A25" s="20" t="s">
        <v>43</v>
      </c>
      <c r="B25" s="20"/>
      <c r="C25" s="75"/>
      <c r="D25" s="75"/>
      <c r="E25" s="76"/>
      <c r="F25" s="75"/>
      <c r="G25" s="26"/>
      <c r="H25" s="20"/>
      <c r="I25" s="20"/>
      <c r="J25" s="20"/>
      <c r="K25" s="51"/>
      <c r="L25" s="64"/>
      <c r="M25" s="51"/>
      <c r="N25" s="51"/>
    </row>
    <row r="26" spans="1:14" x14ac:dyDescent="0.25">
      <c r="A26" s="22" t="s">
        <v>1</v>
      </c>
      <c r="B26" s="19" t="s">
        <v>5</v>
      </c>
      <c r="C26" s="68">
        <v>2</v>
      </c>
      <c r="D26" s="69">
        <v>12</v>
      </c>
      <c r="E26" s="34" t="s">
        <v>20</v>
      </c>
      <c r="F26" s="70" t="s">
        <v>20</v>
      </c>
      <c r="G26" s="27">
        <f>C26*D26</f>
        <v>24</v>
      </c>
      <c r="H26" s="23" t="s">
        <v>24</v>
      </c>
      <c r="I26" s="46"/>
      <c r="J26" s="32" t="s">
        <v>6</v>
      </c>
      <c r="K26" s="45">
        <f>G26*I26</f>
        <v>0</v>
      </c>
      <c r="L26" s="63"/>
      <c r="M26" s="45">
        <f t="shared" si="0"/>
        <v>0</v>
      </c>
      <c r="N26" s="45">
        <f t="shared" ref="N26:N28" si="4">K26+M26</f>
        <v>0</v>
      </c>
    </row>
    <row r="27" spans="1:14" x14ac:dyDescent="0.25">
      <c r="A27" s="22" t="s">
        <v>7</v>
      </c>
      <c r="B27" s="8" t="s">
        <v>8</v>
      </c>
      <c r="C27" s="71">
        <v>2</v>
      </c>
      <c r="D27" s="69">
        <v>12</v>
      </c>
      <c r="E27" s="34" t="s">
        <v>20</v>
      </c>
      <c r="F27" s="70" t="s">
        <v>20</v>
      </c>
      <c r="G27" s="27">
        <f>C27*D27</f>
        <v>24</v>
      </c>
      <c r="H27" s="23" t="s">
        <v>24</v>
      </c>
      <c r="I27" s="46"/>
      <c r="J27" s="32" t="s">
        <v>6</v>
      </c>
      <c r="K27" s="45">
        <f>G27*I27</f>
        <v>0</v>
      </c>
      <c r="L27" s="63"/>
      <c r="M27" s="45">
        <f t="shared" si="0"/>
        <v>0</v>
      </c>
      <c r="N27" s="45">
        <f t="shared" si="4"/>
        <v>0</v>
      </c>
    </row>
    <row r="28" spans="1:14" x14ac:dyDescent="0.25">
      <c r="A28" s="22" t="s">
        <v>7</v>
      </c>
      <c r="B28" s="19" t="s">
        <v>9</v>
      </c>
      <c r="C28" s="72" t="s">
        <v>20</v>
      </c>
      <c r="D28" s="73" t="s">
        <v>20</v>
      </c>
      <c r="E28" s="74">
        <v>174466.88</v>
      </c>
      <c r="F28" s="70" t="s">
        <v>20</v>
      </c>
      <c r="G28" s="27">
        <f>E28</f>
        <v>174466.88</v>
      </c>
      <c r="H28" s="23" t="s">
        <v>3</v>
      </c>
      <c r="I28" s="46"/>
      <c r="J28" s="32" t="s">
        <v>4</v>
      </c>
      <c r="K28" s="45">
        <f>(G28*I28)/100</f>
        <v>0</v>
      </c>
      <c r="L28" s="63"/>
      <c r="M28" s="45">
        <f t="shared" si="0"/>
        <v>0</v>
      </c>
      <c r="N28" s="45">
        <f t="shared" si="4"/>
        <v>0</v>
      </c>
    </row>
    <row r="29" spans="1:14" x14ac:dyDescent="0.25">
      <c r="A29" s="52" t="s">
        <v>44</v>
      </c>
      <c r="B29" s="53"/>
      <c r="C29" s="77"/>
      <c r="D29" s="78"/>
      <c r="E29" s="79"/>
      <c r="F29" s="80"/>
      <c r="G29" s="55"/>
      <c r="H29" s="54"/>
      <c r="I29" s="56"/>
      <c r="J29" s="57"/>
      <c r="K29" s="51"/>
      <c r="L29" s="64"/>
      <c r="M29" s="51"/>
      <c r="N29" s="51"/>
    </row>
    <row r="30" spans="1:14" x14ac:dyDescent="0.25">
      <c r="A30" s="22" t="s">
        <v>1</v>
      </c>
      <c r="B30" s="19" t="s">
        <v>5</v>
      </c>
      <c r="C30" s="68"/>
      <c r="D30" s="69"/>
      <c r="E30" s="34" t="s">
        <v>20</v>
      </c>
      <c r="F30" s="70" t="s">
        <v>20</v>
      </c>
      <c r="G30" s="27">
        <f>C30*D30</f>
        <v>0</v>
      </c>
      <c r="H30" s="23" t="s">
        <v>24</v>
      </c>
      <c r="I30" s="46"/>
      <c r="J30" s="32" t="s">
        <v>6</v>
      </c>
      <c r="K30" s="45">
        <f>G30*I30</f>
        <v>0</v>
      </c>
      <c r="L30" s="63"/>
      <c r="M30" s="45">
        <f t="shared" si="0"/>
        <v>0</v>
      </c>
      <c r="N30" s="45">
        <f t="shared" ref="N30:N32" si="5">K30+M30</f>
        <v>0</v>
      </c>
    </row>
    <row r="31" spans="1:14" x14ac:dyDescent="0.25">
      <c r="A31" s="22" t="s">
        <v>7</v>
      </c>
      <c r="B31" s="8" t="s">
        <v>8</v>
      </c>
      <c r="C31" s="71"/>
      <c r="D31" s="69"/>
      <c r="E31" s="34" t="s">
        <v>20</v>
      </c>
      <c r="F31" s="70" t="s">
        <v>20</v>
      </c>
      <c r="G31" s="27">
        <f>C31*D31</f>
        <v>0</v>
      </c>
      <c r="H31" s="23" t="s">
        <v>24</v>
      </c>
      <c r="I31" s="46"/>
      <c r="J31" s="32" t="s">
        <v>6</v>
      </c>
      <c r="K31" s="45">
        <f>G31*I31</f>
        <v>0</v>
      </c>
      <c r="L31" s="63"/>
      <c r="M31" s="45">
        <f t="shared" si="0"/>
        <v>0</v>
      </c>
      <c r="N31" s="45">
        <f t="shared" si="5"/>
        <v>0</v>
      </c>
    </row>
    <row r="32" spans="1:14" x14ac:dyDescent="0.25">
      <c r="A32" s="22" t="s">
        <v>7</v>
      </c>
      <c r="B32" s="19" t="s">
        <v>9</v>
      </c>
      <c r="C32" s="72" t="s">
        <v>20</v>
      </c>
      <c r="D32" s="73" t="s">
        <v>20</v>
      </c>
      <c r="E32" s="74"/>
      <c r="F32" s="70" t="s">
        <v>20</v>
      </c>
      <c r="G32" s="27">
        <f>E32</f>
        <v>0</v>
      </c>
      <c r="H32" s="23" t="s">
        <v>3</v>
      </c>
      <c r="I32" s="46"/>
      <c r="J32" s="32" t="s">
        <v>4</v>
      </c>
      <c r="K32" s="45">
        <f>(G32*I32)/100</f>
        <v>0</v>
      </c>
      <c r="L32" s="63"/>
      <c r="M32" s="45">
        <f t="shared" si="0"/>
        <v>0</v>
      </c>
      <c r="N32" s="45">
        <f t="shared" si="5"/>
        <v>0</v>
      </c>
    </row>
    <row r="33" spans="1:14" x14ac:dyDescent="0.25">
      <c r="A33" s="20" t="s">
        <v>10</v>
      </c>
      <c r="B33" s="20"/>
      <c r="C33" s="75"/>
      <c r="D33" s="75"/>
      <c r="E33" s="76"/>
      <c r="F33" s="75"/>
      <c r="G33" s="26"/>
      <c r="H33" s="20"/>
      <c r="I33" s="20"/>
      <c r="J33" s="20"/>
      <c r="K33" s="51"/>
      <c r="L33" s="64"/>
      <c r="M33" s="51"/>
      <c r="N33" s="51"/>
    </row>
    <row r="34" spans="1:14" x14ac:dyDescent="0.25">
      <c r="A34" s="22" t="s">
        <v>1</v>
      </c>
      <c r="B34" s="19" t="s">
        <v>5</v>
      </c>
      <c r="C34" s="68">
        <v>9</v>
      </c>
      <c r="D34" s="69">
        <v>12</v>
      </c>
      <c r="E34" s="34" t="s">
        <v>20</v>
      </c>
      <c r="F34" s="70" t="s">
        <v>20</v>
      </c>
      <c r="G34" s="27">
        <f>C34*D34</f>
        <v>108</v>
      </c>
      <c r="H34" s="23" t="s">
        <v>24</v>
      </c>
      <c r="I34" s="46"/>
      <c r="J34" s="32" t="s">
        <v>6</v>
      </c>
      <c r="K34" s="45">
        <f>G34*I34</f>
        <v>0</v>
      </c>
      <c r="L34" s="63"/>
      <c r="M34" s="45">
        <f t="shared" si="0"/>
        <v>0</v>
      </c>
      <c r="N34" s="45">
        <f t="shared" ref="N34:N36" si="6">K34+M34</f>
        <v>0</v>
      </c>
    </row>
    <row r="35" spans="1:14" x14ac:dyDescent="0.25">
      <c r="A35" s="22" t="s">
        <v>7</v>
      </c>
      <c r="B35" s="8" t="s">
        <v>8</v>
      </c>
      <c r="C35" s="71">
        <v>9</v>
      </c>
      <c r="D35" s="69">
        <v>12</v>
      </c>
      <c r="E35" s="34" t="s">
        <v>20</v>
      </c>
      <c r="F35" s="70" t="s">
        <v>20</v>
      </c>
      <c r="G35" s="27">
        <f>C35*D35</f>
        <v>108</v>
      </c>
      <c r="H35" s="23" t="s">
        <v>24</v>
      </c>
      <c r="I35" s="46"/>
      <c r="J35" s="32" t="s">
        <v>6</v>
      </c>
      <c r="K35" s="45">
        <f>G35*I35</f>
        <v>0</v>
      </c>
      <c r="L35" s="63"/>
      <c r="M35" s="45">
        <f t="shared" si="0"/>
        <v>0</v>
      </c>
      <c r="N35" s="45">
        <f t="shared" si="6"/>
        <v>0</v>
      </c>
    </row>
    <row r="36" spans="1:14" x14ac:dyDescent="0.25">
      <c r="A36" s="22" t="s">
        <v>7</v>
      </c>
      <c r="B36" s="19" t="s">
        <v>9</v>
      </c>
      <c r="C36" s="72" t="s">
        <v>20</v>
      </c>
      <c r="D36" s="73" t="s">
        <v>20</v>
      </c>
      <c r="E36" s="74">
        <v>1969612.9679999999</v>
      </c>
      <c r="F36" s="70" t="s">
        <v>20</v>
      </c>
      <c r="G36" s="27">
        <f>E36</f>
        <v>1969612.9679999999</v>
      </c>
      <c r="H36" s="23" t="s">
        <v>3</v>
      </c>
      <c r="I36" s="46"/>
      <c r="J36" s="32" t="s">
        <v>4</v>
      </c>
      <c r="K36" s="45">
        <f>(G36*I36)/100</f>
        <v>0</v>
      </c>
      <c r="L36" s="63"/>
      <c r="M36" s="45">
        <f t="shared" si="0"/>
        <v>0</v>
      </c>
      <c r="N36" s="45">
        <f t="shared" si="6"/>
        <v>0</v>
      </c>
    </row>
    <row r="37" spans="1:14" x14ac:dyDescent="0.25">
      <c r="A37" s="17" t="s">
        <v>11</v>
      </c>
      <c r="B37" s="18"/>
      <c r="C37" s="81"/>
      <c r="D37" s="81"/>
      <c r="E37" s="82"/>
      <c r="F37" s="81"/>
      <c r="G37" s="28"/>
      <c r="H37" s="18"/>
      <c r="I37" s="18"/>
      <c r="J37" s="18"/>
      <c r="K37" s="51"/>
      <c r="L37" s="64"/>
      <c r="M37" s="51"/>
      <c r="N37" s="51"/>
    </row>
    <row r="38" spans="1:14" x14ac:dyDescent="0.25">
      <c r="A38" s="22" t="s">
        <v>1</v>
      </c>
      <c r="B38" s="19" t="s">
        <v>5</v>
      </c>
      <c r="C38" s="68">
        <v>3</v>
      </c>
      <c r="D38" s="69">
        <v>12</v>
      </c>
      <c r="E38" s="34" t="s">
        <v>20</v>
      </c>
      <c r="F38" s="83" t="s">
        <v>20</v>
      </c>
      <c r="G38" s="27">
        <f>C38*D38</f>
        <v>36</v>
      </c>
      <c r="H38" s="23" t="s">
        <v>24</v>
      </c>
      <c r="I38" s="46"/>
      <c r="J38" s="32" t="s">
        <v>6</v>
      </c>
      <c r="K38" s="45">
        <f>G38*I38</f>
        <v>0</v>
      </c>
      <c r="L38" s="63"/>
      <c r="M38" s="45">
        <f t="shared" si="0"/>
        <v>0</v>
      </c>
      <c r="N38" s="45">
        <f t="shared" ref="N38:N40" si="7">K38+M38</f>
        <v>0</v>
      </c>
    </row>
    <row r="39" spans="1:14" ht="38.25" x14ac:dyDescent="0.25">
      <c r="A39" s="22" t="s">
        <v>7</v>
      </c>
      <c r="B39" s="8" t="s">
        <v>8</v>
      </c>
      <c r="C39" s="84" t="s">
        <v>20</v>
      </c>
      <c r="D39" s="35" t="s">
        <v>20</v>
      </c>
      <c r="E39" s="36" t="s">
        <v>20</v>
      </c>
      <c r="F39" s="70">
        <v>954</v>
      </c>
      <c r="G39" s="27">
        <f>F39*24*365</f>
        <v>8357040</v>
      </c>
      <c r="H39" s="30" t="s">
        <v>25</v>
      </c>
      <c r="I39" s="46"/>
      <c r="J39" s="33" t="s">
        <v>12</v>
      </c>
      <c r="K39" s="45">
        <f>(G39*I39)/100</f>
        <v>0</v>
      </c>
      <c r="L39" s="63"/>
      <c r="M39" s="45">
        <f t="shared" si="0"/>
        <v>0</v>
      </c>
      <c r="N39" s="45">
        <f t="shared" si="7"/>
        <v>0</v>
      </c>
    </row>
    <row r="40" spans="1:14" x14ac:dyDescent="0.25">
      <c r="A40" s="22" t="s">
        <v>7</v>
      </c>
      <c r="B40" s="24" t="s">
        <v>9</v>
      </c>
      <c r="C40" s="85" t="s">
        <v>20</v>
      </c>
      <c r="D40" s="39" t="s">
        <v>20</v>
      </c>
      <c r="E40" s="86">
        <v>1301674.6000000001</v>
      </c>
      <c r="F40" s="87" t="s">
        <v>20</v>
      </c>
      <c r="G40" s="40">
        <f>E40</f>
        <v>1301674.6000000001</v>
      </c>
      <c r="H40" s="41" t="s">
        <v>3</v>
      </c>
      <c r="I40" s="60"/>
      <c r="J40" s="42" t="s">
        <v>4</v>
      </c>
      <c r="K40" s="61">
        <f>(G40*I40)/100</f>
        <v>0</v>
      </c>
      <c r="L40" s="65"/>
      <c r="M40" s="45">
        <f t="shared" si="0"/>
        <v>0</v>
      </c>
      <c r="N40" s="45">
        <f t="shared" si="7"/>
        <v>0</v>
      </c>
    </row>
    <row r="41" spans="1:14" x14ac:dyDescent="0.25">
      <c r="A41" s="17" t="s">
        <v>29</v>
      </c>
      <c r="B41" s="20"/>
      <c r="C41" s="75"/>
      <c r="D41" s="75"/>
      <c r="E41" s="76"/>
      <c r="F41" s="75"/>
      <c r="G41" s="26"/>
      <c r="H41" s="20"/>
      <c r="I41" s="20"/>
      <c r="J41" s="20"/>
      <c r="K41" s="51"/>
      <c r="L41" s="64"/>
      <c r="M41" s="51"/>
      <c r="N41" s="51"/>
    </row>
    <row r="42" spans="1:14" x14ac:dyDescent="0.25">
      <c r="A42" s="22" t="s">
        <v>1</v>
      </c>
      <c r="B42" s="19" t="s">
        <v>5</v>
      </c>
      <c r="C42" s="68">
        <v>1</v>
      </c>
      <c r="D42" s="69">
        <v>12</v>
      </c>
      <c r="E42" s="34" t="s">
        <v>20</v>
      </c>
      <c r="F42" s="83" t="s">
        <v>20</v>
      </c>
      <c r="G42" s="27">
        <f>C42*D42</f>
        <v>12</v>
      </c>
      <c r="H42" s="23" t="s">
        <v>24</v>
      </c>
      <c r="I42" s="46"/>
      <c r="J42" s="32" t="s">
        <v>6</v>
      </c>
      <c r="K42" s="45">
        <f>G42*I42</f>
        <v>0</v>
      </c>
      <c r="L42" s="63"/>
      <c r="M42" s="45">
        <f t="shared" si="0"/>
        <v>0</v>
      </c>
      <c r="N42" s="45">
        <f t="shared" ref="N42:N44" si="8">K42+M42</f>
        <v>0</v>
      </c>
    </row>
    <row r="43" spans="1:14" ht="38.25" x14ac:dyDescent="0.25">
      <c r="A43" s="22" t="s">
        <v>7</v>
      </c>
      <c r="B43" s="8" t="s">
        <v>8</v>
      </c>
      <c r="C43" s="84" t="s">
        <v>20</v>
      </c>
      <c r="D43" s="35" t="s">
        <v>20</v>
      </c>
      <c r="E43" s="36" t="s">
        <v>20</v>
      </c>
      <c r="F43" s="70">
        <v>1097</v>
      </c>
      <c r="G43" s="27">
        <f>F43*24*365</f>
        <v>9609720</v>
      </c>
      <c r="H43" s="30" t="s">
        <v>25</v>
      </c>
      <c r="I43" s="46"/>
      <c r="J43" s="33" t="s">
        <v>12</v>
      </c>
      <c r="K43" s="45">
        <f>(G43*I43)/100</f>
        <v>0</v>
      </c>
      <c r="L43" s="63"/>
      <c r="M43" s="45">
        <f t="shared" si="0"/>
        <v>0</v>
      </c>
      <c r="N43" s="45">
        <f t="shared" si="8"/>
        <v>0</v>
      </c>
    </row>
    <row r="44" spans="1:14" x14ac:dyDescent="0.25">
      <c r="A44" s="22" t="s">
        <v>7</v>
      </c>
      <c r="B44" s="24" t="s">
        <v>9</v>
      </c>
      <c r="C44" s="85" t="s">
        <v>20</v>
      </c>
      <c r="D44" s="39" t="s">
        <v>20</v>
      </c>
      <c r="E44" s="86">
        <v>2493303</v>
      </c>
      <c r="F44" s="87" t="s">
        <v>20</v>
      </c>
      <c r="G44" s="40">
        <f>E44</f>
        <v>2493303</v>
      </c>
      <c r="H44" s="41" t="s">
        <v>3</v>
      </c>
      <c r="I44" s="46"/>
      <c r="J44" s="42" t="s">
        <v>4</v>
      </c>
      <c r="K44" s="45">
        <f>(G44*I44)/100</f>
        <v>0</v>
      </c>
      <c r="L44" s="63"/>
      <c r="M44" s="45">
        <f t="shared" si="0"/>
        <v>0</v>
      </c>
      <c r="N44" s="45">
        <f t="shared" si="8"/>
        <v>0</v>
      </c>
    </row>
    <row r="45" spans="1:14" x14ac:dyDescent="0.25">
      <c r="A45" s="37"/>
      <c r="B45" s="98" t="s">
        <v>35</v>
      </c>
      <c r="C45" s="98"/>
      <c r="D45" s="98"/>
      <c r="E45" s="98"/>
      <c r="F45" s="98"/>
      <c r="G45" s="98"/>
      <c r="H45" s="98"/>
      <c r="I45" s="98"/>
      <c r="J45" s="43"/>
      <c r="K45" s="51">
        <f>SUM(K10)</f>
        <v>0</v>
      </c>
      <c r="L45" s="51"/>
      <c r="M45" s="51">
        <f>M10</f>
        <v>0</v>
      </c>
      <c r="N45" s="51">
        <f>N10</f>
        <v>0</v>
      </c>
    </row>
    <row r="46" spans="1:14" x14ac:dyDescent="0.25">
      <c r="A46" s="38"/>
      <c r="B46" s="98" t="s">
        <v>36</v>
      </c>
      <c r="C46" s="98"/>
      <c r="D46" s="98"/>
      <c r="E46" s="98"/>
      <c r="F46" s="98"/>
      <c r="G46" s="98"/>
      <c r="H46" s="98"/>
      <c r="I46" s="98"/>
      <c r="J46" s="43"/>
      <c r="K46" s="51">
        <f>SUM(K14,K18,K22,K26,K30,K34,K38,K42)</f>
        <v>0</v>
      </c>
      <c r="L46" s="51"/>
      <c r="M46" s="51">
        <f t="shared" ref="M46:N46" si="9">SUM(M14,M18,M22,M26,M30,M34,M38,M42)</f>
        <v>0</v>
      </c>
      <c r="N46" s="51">
        <f t="shared" si="9"/>
        <v>0</v>
      </c>
    </row>
    <row r="47" spans="1:14" x14ac:dyDescent="0.25">
      <c r="A47" s="37"/>
      <c r="B47" s="98" t="s">
        <v>37</v>
      </c>
      <c r="C47" s="98"/>
      <c r="D47" s="98"/>
      <c r="E47" s="98"/>
      <c r="F47" s="98"/>
      <c r="G47" s="98"/>
      <c r="H47" s="98"/>
      <c r="I47" s="98"/>
      <c r="J47" s="43"/>
      <c r="K47" s="51">
        <f>SUM(K15:K16,K19:K20,K23:K24,K27:K28,K31:K32,K35:K36,K39:K40,K43:K44)</f>
        <v>0</v>
      </c>
      <c r="L47" s="51"/>
      <c r="M47" s="51">
        <f t="shared" ref="M47:N47" si="10">SUM(M15:M16,M19:M20,M23:M24,M27:M28,M31:M32,M35:M36,M39:M40,M43:M44)</f>
        <v>0</v>
      </c>
      <c r="N47" s="51">
        <f t="shared" si="10"/>
        <v>0</v>
      </c>
    </row>
    <row r="48" spans="1:14" x14ac:dyDescent="0.25">
      <c r="A48" s="37"/>
      <c r="B48" s="98" t="s">
        <v>38</v>
      </c>
      <c r="C48" s="98"/>
      <c r="D48" s="98"/>
      <c r="E48" s="98"/>
      <c r="F48" s="98"/>
      <c r="G48" s="98"/>
      <c r="H48" s="98"/>
      <c r="I48" s="98"/>
      <c r="J48" s="43"/>
      <c r="K48" s="51">
        <f>SUM(K45:K47)</f>
        <v>0</v>
      </c>
      <c r="L48" s="51"/>
      <c r="M48" s="51">
        <f t="shared" ref="M48:N48" si="11">SUM(M45:M47)</f>
        <v>0</v>
      </c>
      <c r="N48" s="51">
        <f t="shared" si="11"/>
        <v>0</v>
      </c>
    </row>
    <row r="49" spans="1:7" ht="15.75" x14ac:dyDescent="0.25">
      <c r="A49" s="2"/>
    </row>
    <row r="50" spans="1:7" x14ac:dyDescent="0.25">
      <c r="A50" s="3"/>
      <c r="B50" s="50"/>
    </row>
    <row r="51" spans="1:7" ht="57" customHeight="1" x14ac:dyDescent="0.25">
      <c r="A51" s="4"/>
      <c r="B51" s="97" t="s">
        <v>39</v>
      </c>
      <c r="C51" s="97"/>
      <c r="D51" s="97"/>
      <c r="E51" s="97"/>
      <c r="F51" s="97"/>
      <c r="G51" s="97"/>
    </row>
    <row r="52" spans="1:7" x14ac:dyDescent="0.25">
      <c r="A52" s="5"/>
      <c r="B52" s="50"/>
    </row>
    <row r="53" spans="1:7" x14ac:dyDescent="0.25">
      <c r="A53" s="6"/>
      <c r="B53" s="50"/>
      <c r="D53" t="s">
        <v>46</v>
      </c>
    </row>
    <row r="54" spans="1:7" x14ac:dyDescent="0.25">
      <c r="A54" s="4"/>
      <c r="D54" t="s">
        <v>47</v>
      </c>
    </row>
    <row r="55" spans="1:7" x14ac:dyDescent="0.25">
      <c r="A55" s="4"/>
    </row>
    <row r="56" spans="1:7" x14ac:dyDescent="0.25">
      <c r="A56" s="4"/>
    </row>
    <row r="57" spans="1:7" x14ac:dyDescent="0.25">
      <c r="A57" s="4"/>
      <c r="E57" s="62"/>
    </row>
    <row r="58" spans="1:7" x14ac:dyDescent="0.25">
      <c r="A58" s="4"/>
    </row>
    <row r="59" spans="1:7" x14ac:dyDescent="0.25">
      <c r="A59" s="4"/>
    </row>
  </sheetData>
  <mergeCells count="6">
    <mergeCell ref="B51:G51"/>
    <mergeCell ref="B11:I11"/>
    <mergeCell ref="B45:I45"/>
    <mergeCell ref="B46:I46"/>
    <mergeCell ref="B47:I47"/>
    <mergeCell ref="B48:I48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2 Część 1</vt:lpstr>
      <vt:lpstr>Załącznik nr 2 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2017-08-22T10:20:51Z</dcterms:modified>
</cp:coreProperties>
</file>